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3. Март\08_КТВ РБ_31704767450\Закупочная КТВ РБ\"/>
    </mc:Choice>
  </mc:AlternateContent>
  <bookViews>
    <workbookView xWindow="0" yWindow="0" windowWidth="24000" windowHeight="9375"/>
  </bookViews>
  <sheets>
    <sheet name="справочник УКВ БИС для КТВ" sheetId="1" r:id="rId1"/>
  </sheets>
  <definedNames>
    <definedName name="_xlnm.Print_Area" localSheetId="0">'справочник УКВ БИС для КТВ'!$A$1:$J$101</definedName>
  </definedNames>
  <calcPr calcId="152511" refMode="R1C1"/>
</workbook>
</file>

<file path=xl/calcChain.xml><?xml version="1.0" encoding="utf-8"?>
<calcChain xmlns="http://schemas.openxmlformats.org/spreadsheetml/2006/main">
  <c r="J78" i="1" l="1"/>
  <c r="J77" i="1"/>
  <c r="J76" i="1"/>
  <c r="J75" i="1"/>
  <c r="J74" i="1"/>
  <c r="J73" i="1"/>
  <c r="J72" i="1"/>
  <c r="J71" i="1"/>
  <c r="J70" i="1"/>
  <c r="J69" i="1"/>
  <c r="J68" i="1"/>
  <c r="I78" i="1"/>
  <c r="I77" i="1"/>
  <c r="I76" i="1"/>
  <c r="I75" i="1"/>
  <c r="I74" i="1"/>
  <c r="I73" i="1"/>
  <c r="I72" i="1"/>
  <c r="I71" i="1"/>
  <c r="I70" i="1"/>
  <c r="I69" i="1"/>
  <c r="I68" i="1"/>
  <c r="J66" i="1"/>
  <c r="I66" i="1"/>
  <c r="J65" i="1"/>
  <c r="I65" i="1"/>
  <c r="J63" i="1"/>
  <c r="J62" i="1"/>
  <c r="J61" i="1"/>
  <c r="J60" i="1"/>
  <c r="I63" i="1"/>
  <c r="I62" i="1"/>
  <c r="I61" i="1"/>
  <c r="I60" i="1"/>
  <c r="J58" i="1"/>
  <c r="J57" i="1"/>
  <c r="J56" i="1"/>
  <c r="J55" i="1"/>
  <c r="I58" i="1"/>
  <c r="I57" i="1"/>
  <c r="I56" i="1"/>
  <c r="I55" i="1"/>
  <c r="J53" i="1"/>
  <c r="J52" i="1"/>
  <c r="J51" i="1"/>
  <c r="J50" i="1"/>
  <c r="I53" i="1"/>
  <c r="I52" i="1"/>
  <c r="I51" i="1"/>
  <c r="I50" i="1"/>
  <c r="J48" i="1"/>
  <c r="J47" i="1"/>
  <c r="I48" i="1"/>
  <c r="I47" i="1"/>
  <c r="J46" i="1"/>
  <c r="J45" i="1"/>
  <c r="I46" i="1"/>
  <c r="I45" i="1"/>
  <c r="J44" i="1"/>
  <c r="J43" i="1"/>
  <c r="I44" i="1"/>
  <c r="I43" i="1"/>
  <c r="J41" i="1"/>
  <c r="J40" i="1"/>
  <c r="I41" i="1"/>
  <c r="I40" i="1"/>
  <c r="J39" i="1"/>
  <c r="J38" i="1"/>
  <c r="J37" i="1"/>
  <c r="I39" i="1"/>
  <c r="I38" i="1"/>
  <c r="I37" i="1"/>
  <c r="J35" i="1"/>
  <c r="J34" i="1"/>
  <c r="I35" i="1"/>
  <c r="I34" i="1"/>
  <c r="J32" i="1"/>
  <c r="J31" i="1"/>
  <c r="I32" i="1"/>
  <c r="I31" i="1"/>
  <c r="J29" i="1"/>
  <c r="J28" i="1"/>
  <c r="J27" i="1"/>
  <c r="J26" i="1"/>
  <c r="J25" i="1"/>
  <c r="J23" i="1"/>
  <c r="J22" i="1"/>
  <c r="I29" i="1"/>
  <c r="I28" i="1"/>
  <c r="I27" i="1"/>
  <c r="I26" i="1"/>
  <c r="I25" i="1"/>
  <c r="I23" i="1"/>
  <c r="I22" i="1"/>
  <c r="J20" i="1"/>
  <c r="J19" i="1"/>
  <c r="I20" i="1"/>
  <c r="I19" i="1"/>
  <c r="J14" i="1"/>
  <c r="I14" i="1"/>
  <c r="J12" i="1"/>
  <c r="J11" i="1"/>
  <c r="I12" i="1"/>
  <c r="I11" i="1"/>
  <c r="H12" i="1" l="1"/>
  <c r="H11" i="1"/>
  <c r="H78" i="1" l="1"/>
  <c r="H77" i="1"/>
  <c r="H75" i="1"/>
  <c r="G69" i="1"/>
  <c r="H69" i="1" s="1"/>
  <c r="A67" i="1" l="1"/>
  <c r="B67" i="1" s="1"/>
</calcChain>
</file>

<file path=xl/sharedStrings.xml><?xml version="1.0" encoding="utf-8"?>
<sst xmlns="http://schemas.openxmlformats.org/spreadsheetml/2006/main" count="235" uniqueCount="174">
  <si>
    <t>Наименование Работ</t>
  </si>
  <si>
    <t>Единица измерения</t>
  </si>
  <si>
    <t>Состав работ</t>
  </si>
  <si>
    <t>Стоимость строительства (с учетом ПИР) единицы измерения без НДС, руб.</t>
  </si>
  <si>
    <t>1 км трассы</t>
  </si>
  <si>
    <t>1 опора</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</si>
  <si>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</si>
  <si>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</si>
  <si>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</si>
  <si>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</si>
  <si>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</si>
  <si>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</si>
  <si>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</si>
  <si>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</si>
  <si>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</si>
  <si>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</si>
  <si>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до 7U</t>
  </si>
  <si>
    <t>более 7U</t>
  </si>
  <si>
    <t xml:space="preserve">1 шкаф </t>
  </si>
  <si>
    <t>Установка абонентского оборудования  у Клиента</t>
  </si>
  <si>
    <t>1 км. трассы</t>
  </si>
  <si>
    <t xml:space="preserve"> 41.2</t>
  </si>
  <si>
    <t>1 шкаф</t>
  </si>
  <si>
    <t>Примечания.</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</si>
  <si>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</si>
  <si>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</si>
  <si>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8.1 к= 0,94 , к расценкам 8.2 и 8.3  к=0,78</t>
  </si>
  <si>
    <t>Стоимость ГНБ тремя и более трубами рассчитывать, добавляя на каждую последующую трубу разницу в стоимости переходов двумя и одной трубой.</t>
  </si>
  <si>
    <t>1 пигтейл/1 опт. волокно</t>
  </si>
  <si>
    <t>в том числе ПИР**</t>
  </si>
  <si>
    <t>Стоимость работ</t>
  </si>
  <si>
    <t xml:space="preserve">Монтаж телекоммуникационного  оборудования на станционной или линейной стороне  (коммутатор, шлюз, мультиплексор, OLT и проч.)  </t>
  </si>
  <si>
    <t>Монтаж телекоммуникационного шкафа, стойки на станционной или линейной стороне</t>
  </si>
  <si>
    <t>Прокладка и монтаж кабельных каналов, коробов и гофротрубы  (полный комплекс работ)</t>
  </si>
  <si>
    <t>Абонентская разводка</t>
  </si>
  <si>
    <t>с учетом стоимости абонентской розетки</t>
  </si>
  <si>
    <t>Абонентская разводка   по коробам или по стенам (без учета стоимости абонентской розетки)</t>
  </si>
  <si>
    <t>без учета стоимости абонентской розетки</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</si>
  <si>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</si>
  <si>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</si>
  <si>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</si>
  <si>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</si>
  <si>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Установка/замена опор (полный комплекс работ)</t>
  </si>
  <si>
    <t xml:space="preserve"> 32.1</t>
  </si>
  <si>
    <t>32.2</t>
  </si>
  <si>
    <t>33.1</t>
  </si>
  <si>
    <t xml:space="preserve"> 33.2</t>
  </si>
  <si>
    <t xml:space="preserve"> 34.1</t>
  </si>
  <si>
    <t>34.2</t>
  </si>
  <si>
    <t>34.3</t>
  </si>
  <si>
    <t xml:space="preserve"> 35.1</t>
  </si>
  <si>
    <t>35.2</t>
  </si>
  <si>
    <t>37.1</t>
  </si>
  <si>
    <t>37.2</t>
  </si>
  <si>
    <t>37.3</t>
  </si>
  <si>
    <t>41.1</t>
  </si>
  <si>
    <t xml:space="preserve"> 49.1</t>
  </si>
  <si>
    <t xml:space="preserve"> 49.2</t>
  </si>
  <si>
    <t>49.3</t>
  </si>
  <si>
    <t>49.4</t>
  </si>
  <si>
    <t xml:space="preserve"> 50.1</t>
  </si>
  <si>
    <t xml:space="preserve"> 50.2</t>
  </si>
  <si>
    <t>50.3</t>
  </si>
  <si>
    <t xml:space="preserve"> 50.4</t>
  </si>
  <si>
    <t xml:space="preserve"> 51.1</t>
  </si>
  <si>
    <t xml:space="preserve"> 51.2</t>
  </si>
  <si>
    <t xml:space="preserve"> 51.3</t>
  </si>
  <si>
    <t xml:space="preserve"> 51.4</t>
  </si>
  <si>
    <t xml:space="preserve"> 52.1</t>
  </si>
  <si>
    <t xml:space="preserve"> 52.2</t>
  </si>
  <si>
    <t>При строительстве МСС, FTTC, ШПД для коттеджных поселков и при других видах строительства, кроме FTTB, стоимость прокладки магистральных  ВОЛС и ВОЛС на распределительных участках  рассчитывать по расценкам раздела 2. Стоимость строительства кабельной канализации - также по расценкам раздела 2.</t>
  </si>
  <si>
    <t>Землеотвод под сооружение</t>
  </si>
  <si>
    <t>ПИР, СМР (включая стоимость всех материалов), оформление разрешительных документов, исполнительной документации по МР и РД</t>
  </si>
  <si>
    <t>36.3</t>
  </si>
  <si>
    <t>36.4</t>
  </si>
  <si>
    <t>53.1</t>
  </si>
  <si>
    <t>53.2</t>
  </si>
  <si>
    <t>58.1</t>
  </si>
  <si>
    <t>58.2</t>
  </si>
  <si>
    <t>При стоительстве кабельной канализации до 2 отверстий использовать расценки: № 5.1,5.2,6.1,6.2,15.1,26.1,28.1,28.2,29.1,29.2,61,65. При строительстве кабельной канализации более 2 отверстий использовать для первых двух каналов расценки: № 5.1,5.2,6.1,6.2,15.1,26.1,28.1,28.2,29.1,29.2,61,65, для каждого последующего канала  - расценки :№ 5.3,6.3,15.2,26.2,28.3,29.3, для каждых последующих 2-х каналов: 61.1,66.</t>
  </si>
  <si>
    <t>Стоимость реконструкции кабельной канализации (укладка дополнительных каналов в существующую трассу) рассчитывается аналогично стоимости строительства - по расценкам №№ 5.1,5.2,6.1,6.2,15.1,26.1,28.1,28.2,29.1,29.2,61,65 для первых двух  каналов  и 5.3,6.3,15.2,26.2,28.3,29.3 - для каждого последующего канала.</t>
  </si>
  <si>
    <r>
      <t xml:space="preserve"> *</t>
    </r>
    <r>
      <rPr>
        <sz val="10"/>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</si>
  <si>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</si>
  <si>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 xml:space="preserve"> оформление разрешительных документов на землеотвод под сооружение, получение кадастрового паспорта  без учета счета на оплату согласований.</t>
  </si>
  <si>
    <t>Комплект        (1 контейнер)</t>
  </si>
  <si>
    <t>Прокладка и монтаж многопарного передаточного кабеля "витая пара" кат. 5е  с установкой ШАН/КБ/КЯ/КРТ и патч-панелей/плинтов и с учетом стоимости всех материалов, в том числе ШАН/КБ/КЯ/КРТ и патч-панелей/плинтов</t>
  </si>
  <si>
    <r>
      <t xml:space="preserve">Переход методом ГНБ </t>
    </r>
    <r>
      <rPr>
        <b/>
        <sz val="10"/>
        <color rgb="FF000000"/>
        <rFont val="Times New Roman"/>
        <family val="1"/>
        <charset val="204"/>
      </rPr>
      <t>одной трубой</t>
    </r>
    <r>
      <rPr>
        <sz val="10"/>
        <color rgb="FF000000"/>
        <rFont val="Times New Roman"/>
        <family val="1"/>
        <charset val="204"/>
      </rPr>
      <t xml:space="preserve"> (полный комплекс работ)***</t>
    </r>
  </si>
  <si>
    <r>
      <t xml:space="preserve">Переход методом ГНБ </t>
    </r>
    <r>
      <rPr>
        <b/>
        <sz val="10"/>
        <color rgb="FF000000"/>
        <rFont val="Times New Roman"/>
        <family val="1"/>
        <charset val="204"/>
      </rPr>
      <t>двумя трубами</t>
    </r>
    <r>
      <rPr>
        <sz val="10"/>
        <color rgb="FF000000"/>
        <rFont val="Times New Roman"/>
        <family val="1"/>
        <charset val="204"/>
      </rPr>
      <t xml:space="preserve"> (полный комплекс работ)***</t>
    </r>
  </si>
  <si>
    <r>
      <t xml:space="preserve">Прокол </t>
    </r>
    <r>
      <rPr>
        <b/>
        <sz val="10"/>
        <color rgb="FF000000"/>
        <rFont val="Times New Roman"/>
        <family val="1"/>
        <charset val="204"/>
      </rPr>
      <t>одной полиэтиленовой</t>
    </r>
    <r>
      <rPr>
        <sz val="10"/>
        <color rgb="FF000000"/>
        <rFont val="Times New Roman"/>
        <family val="1"/>
        <charset val="204"/>
      </rPr>
      <t xml:space="preserve"> трубой (полный комплекс работ) ***</t>
    </r>
  </si>
  <si>
    <r>
      <t xml:space="preserve">емкостью до </t>
    </r>
    <r>
      <rPr>
        <b/>
        <sz val="10"/>
        <color rgb="FF000000"/>
        <rFont val="Times New Roman"/>
        <family val="1"/>
        <charset val="204"/>
      </rPr>
      <t>10</t>
    </r>
    <r>
      <rPr>
        <sz val="10"/>
        <color rgb="FF000000"/>
        <rFont val="Times New Roman"/>
        <family val="1"/>
        <charset val="204"/>
      </rPr>
      <t xml:space="preserve"> пар</t>
    </r>
  </si>
  <si>
    <r>
      <t xml:space="preserve">емкостью до </t>
    </r>
    <r>
      <rPr>
        <b/>
        <sz val="10"/>
        <color rgb="FF000000"/>
        <rFont val="Times New Roman"/>
        <family val="1"/>
        <charset val="204"/>
      </rPr>
      <t>25</t>
    </r>
    <r>
      <rPr>
        <sz val="10"/>
        <color rgb="FF000000"/>
        <rFont val="Times New Roman"/>
        <family val="1"/>
        <charset val="204"/>
      </rPr>
      <t xml:space="preserve"> пар</t>
    </r>
  </si>
  <si>
    <r>
      <t xml:space="preserve">емкостью до </t>
    </r>
    <r>
      <rPr>
        <b/>
        <sz val="10"/>
        <color rgb="FF000000"/>
        <rFont val="Times New Roman"/>
        <family val="1"/>
        <charset val="204"/>
      </rPr>
      <t xml:space="preserve">50 </t>
    </r>
    <r>
      <rPr>
        <sz val="10"/>
        <color rgb="FF000000"/>
        <rFont val="Times New Roman"/>
        <family val="1"/>
        <charset val="204"/>
      </rPr>
      <t>пар</t>
    </r>
  </si>
  <si>
    <r>
      <t xml:space="preserve">емкостью до </t>
    </r>
    <r>
      <rPr>
        <b/>
        <sz val="10"/>
        <color rgb="FF000000"/>
        <rFont val="Times New Roman"/>
        <family val="1"/>
        <charset val="204"/>
      </rPr>
      <t xml:space="preserve">10 </t>
    </r>
    <r>
      <rPr>
        <sz val="10"/>
        <color rgb="FF000000"/>
        <rFont val="Times New Roman"/>
        <family val="1"/>
        <charset val="204"/>
      </rPr>
      <t xml:space="preserve">пар </t>
    </r>
  </si>
  <si>
    <r>
      <t xml:space="preserve">емкостью до </t>
    </r>
    <r>
      <rPr>
        <b/>
        <sz val="10"/>
        <color rgb="FF000000"/>
        <rFont val="Times New Roman"/>
        <family val="1"/>
        <charset val="204"/>
      </rPr>
      <t>20</t>
    </r>
    <r>
      <rPr>
        <sz val="10"/>
        <color rgb="FF000000"/>
        <rFont val="Times New Roman"/>
        <family val="1"/>
        <charset val="204"/>
      </rPr>
      <t xml:space="preserve"> пар</t>
    </r>
  </si>
  <si>
    <r>
      <t xml:space="preserve">емкостью до </t>
    </r>
    <r>
      <rPr>
        <b/>
        <sz val="10"/>
        <color rgb="FF000000"/>
        <rFont val="Times New Roman"/>
        <family val="1"/>
        <charset val="204"/>
      </rPr>
      <t>50</t>
    </r>
    <r>
      <rPr>
        <sz val="10"/>
        <color rgb="FF000000"/>
        <rFont val="Times New Roman"/>
        <family val="1"/>
        <charset val="204"/>
      </rPr>
      <t xml:space="preserve"> пар </t>
    </r>
  </si>
  <si>
    <r>
      <t xml:space="preserve">емкостью до </t>
    </r>
    <r>
      <rPr>
        <b/>
        <sz val="10"/>
        <color rgb="FF000000"/>
        <rFont val="Times New Roman"/>
        <family val="1"/>
        <charset val="204"/>
      </rPr>
      <t>100</t>
    </r>
    <r>
      <rPr>
        <sz val="10"/>
        <color rgb="FF000000"/>
        <rFont val="Times New Roman"/>
        <family val="1"/>
        <charset val="204"/>
      </rPr>
      <t xml:space="preserve"> пар</t>
    </r>
  </si>
  <si>
    <r>
      <t xml:space="preserve">Прокладка и монтаж медного кабеля типаТЦПмП,  ТЦППт  емкостью </t>
    </r>
    <r>
      <rPr>
        <b/>
        <sz val="10"/>
        <color rgb="FF000000"/>
        <rFont val="Times New Roman"/>
        <family val="1"/>
        <charset val="204"/>
      </rPr>
      <t>до 4 пар</t>
    </r>
    <r>
      <rPr>
        <sz val="10"/>
        <color rgb="FF000000"/>
        <rFont val="Times New Roman"/>
        <family val="1"/>
        <charset val="204"/>
      </rPr>
      <t xml:space="preserve"> по трубам, конструкциям,  опорам</t>
    </r>
  </si>
  <si>
    <r>
      <t xml:space="preserve">емкостью до </t>
    </r>
    <r>
      <rPr>
        <b/>
        <sz val="10"/>
        <color rgb="FF000000"/>
        <rFont val="Times New Roman"/>
        <family val="1"/>
        <charset val="204"/>
      </rPr>
      <t>10</t>
    </r>
    <r>
      <rPr>
        <sz val="10"/>
        <color rgb="FF000000"/>
        <rFont val="Times New Roman"/>
        <family val="1"/>
        <charset val="204"/>
      </rPr>
      <t xml:space="preserve"> пар </t>
    </r>
  </si>
  <si>
    <r>
      <t xml:space="preserve">емкостью до </t>
    </r>
    <r>
      <rPr>
        <b/>
        <sz val="10"/>
        <color rgb="FF000000"/>
        <rFont val="Times New Roman"/>
        <family val="1"/>
        <charset val="204"/>
      </rPr>
      <t xml:space="preserve">50 </t>
    </r>
    <r>
      <rPr>
        <sz val="10"/>
        <color rgb="FF000000"/>
        <rFont val="Times New Roman"/>
        <family val="1"/>
        <charset val="204"/>
      </rPr>
      <t xml:space="preserve">пар </t>
    </r>
  </si>
  <si>
    <r>
      <t xml:space="preserve">кабельных каналов ( в т.ч.  закладных) и коробов шириной </t>
    </r>
    <r>
      <rPr>
        <b/>
        <sz val="10"/>
        <color rgb="FF000000"/>
        <rFont val="Times New Roman"/>
        <family val="1"/>
        <charset val="204"/>
      </rPr>
      <t>до 200 мм</t>
    </r>
  </si>
  <si>
    <r>
      <t>Прокладка и монтаж кабеля UTP Cat 5 (</t>
    </r>
    <r>
      <rPr>
        <b/>
        <sz val="10"/>
        <color rgb="FF000000"/>
        <rFont val="Times New Roman"/>
        <family val="1"/>
        <charset val="204"/>
      </rPr>
      <t>4 пары</t>
    </r>
    <r>
      <rPr>
        <sz val="10"/>
        <color rgb="FF000000"/>
        <rFont val="Times New Roman"/>
        <family val="1"/>
        <charset val="204"/>
      </rPr>
      <t>)  внутри здания с установкой ШАН/КБ/КЯ/КРТ и патч-панелей/плинтов и с учетом стоимости всех материалов, в том числе ШАН/КБ/КЯ/КРТ и патч-панелей/плинтов</t>
    </r>
  </si>
  <si>
    <r>
      <t xml:space="preserve">Прокладка и монтаж кабеля UTP Cat 5 (до </t>
    </r>
    <r>
      <rPr>
        <b/>
        <sz val="10"/>
        <color rgb="FF000000"/>
        <rFont val="Times New Roman"/>
        <family val="1"/>
        <charset val="204"/>
      </rPr>
      <t>4-х пар</t>
    </r>
    <r>
      <rPr>
        <sz val="10"/>
        <color rgb="FF000000"/>
        <rFont val="Times New Roman"/>
        <family val="1"/>
        <charset val="204"/>
      </rPr>
      <t>)  внутри здания от установленных ШАН и патч-панелей с установкой абонентской розетки и с учетом стоимости всех материалов и абонентской розетки</t>
    </r>
  </si>
  <si>
    <r>
      <t>Прокладка и монтаж медного кабеля (всех типов и видов констуктивного исполнения, в т.ч. и для цифровых систем передачи)</t>
    </r>
    <r>
      <rPr>
        <sz val="10"/>
        <color rgb="FFFF0000"/>
        <rFont val="Times New Roman"/>
        <family val="1"/>
        <charset val="204"/>
      </rPr>
      <t xml:space="preserve"> в канализации</t>
    </r>
  </si>
  <si>
    <r>
      <t xml:space="preserve">Прокладка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в грунт</t>
    </r>
  </si>
  <si>
    <r>
      <t xml:space="preserve">Прокладка (подвес)  и монтаж медного кабеля (всех типов и видов констуктивного исполнения, в т.ч. и для цифровых систем передачи) </t>
    </r>
    <r>
      <rPr>
        <sz val="10"/>
        <color rgb="FFFF0000"/>
        <rFont val="Times New Roman"/>
        <family val="1"/>
        <charset val="204"/>
      </rPr>
      <t>по опорам</t>
    </r>
  </si>
  <si>
    <t>Указанный в настоящих расценках размер "до" включает в себя этот размер / количество.</t>
  </si>
  <si>
    <r>
      <t xml:space="preserve">*** - </t>
    </r>
    <r>
      <rPr>
        <sz val="10"/>
        <color rgb="FFFF0000"/>
        <rFont val="Times New Roman"/>
        <family val="1"/>
        <charset val="204"/>
      </rPr>
      <t xml:space="preserve">кроме В2В. </t>
    </r>
    <r>
      <rPr>
        <sz val="10"/>
        <color theme="1" tint="4.9989318521683403E-2"/>
        <rFont val="Times New Roman"/>
        <family val="1"/>
        <charset val="204"/>
      </rPr>
      <t>Стоимость переходов при реализации проектов В2В учтена в составе стоимости кабельной канализации. В случае выполнения кабельных переходов ГНБ при прокладке кабеля в грунт в процессе реализации В2В возможно использование данных расценок.</t>
    </r>
  </si>
  <si>
    <t xml:space="preserve">Монтаж (замена) прямой или разветвительной оптической муфты; модернизация существующей муфты; врезка кабеля в существующую муфту, а также сварка ОВ в муфтах и оконечных устройствах </t>
  </si>
  <si>
    <t>СМР (включая стоимость всех материалов) в том числе, монтаж кросса в стойку/шкаф на стену, его заземление;крепежные материалы, хомуты, и пр.пигтейлы;разделку ВОК;сварку ОВ в соответствии с схемой заказчика;проведение измерений;крепежные материалы, гильзы КЗДС, хомуты и пр. приобретение оптической муфты (по согласованию с Заказчиком), комплекс работ по монтажу оптической муфты,получение и оплата всех необходимых разрешений, согласований на право доступа и проведения работ, исполнительная документация по МР и РД.</t>
  </si>
  <si>
    <r>
      <t xml:space="preserve">Восстановление асфальтобетонных покрытий </t>
    </r>
    <r>
      <rPr>
        <sz val="10"/>
        <color rgb="FFFF0000"/>
        <rFont val="Times New Roman"/>
        <family val="1"/>
        <charset val="204"/>
      </rPr>
      <t>на пешеходной части</t>
    </r>
  </si>
  <si>
    <r>
      <t xml:space="preserve">Восстановление асфальтобетонных покрытий </t>
    </r>
    <r>
      <rPr>
        <sz val="10"/>
        <color rgb="FFFF0000"/>
        <rFont val="Times New Roman"/>
        <family val="1"/>
        <charset val="204"/>
      </rPr>
      <t xml:space="preserve">на проезжей части </t>
    </r>
  </si>
  <si>
    <r>
      <t xml:space="preserve">Монтаж  телекоммуникационного шкафа </t>
    </r>
    <r>
      <rPr>
        <sz val="10"/>
        <color rgb="FFFF0000"/>
        <rFont val="Times New Roman"/>
        <family val="1"/>
        <charset val="204"/>
      </rPr>
      <t>с учетом стоимости укомплектованного шкафа</t>
    </r>
    <r>
      <rPr>
        <sz val="10"/>
        <color rgb="FF000000"/>
        <rFont val="Times New Roman"/>
        <family val="1"/>
        <charset val="204"/>
      </rPr>
      <t xml:space="preserve"> емкостью:</t>
    </r>
  </si>
  <si>
    <r>
      <t xml:space="preserve">ПИР, СМР, прочие затраты, исполнительная документация, при этом включено (не ограничиваясь этим):   монтаж шкафа, электромонтажные работы (при необходимости),  стоимость силового кабеля (при необходимости), стоимость монтажных материалов; </t>
    </r>
    <r>
      <rPr>
        <sz val="10"/>
        <color rgb="FFFF0000"/>
        <rFont val="Times New Roman"/>
        <family val="1"/>
        <charset val="204"/>
      </rPr>
      <t xml:space="preserve">не включено:  стоимость  шкафа,  монтаж и стоимость активного оборудования </t>
    </r>
  </si>
  <si>
    <r>
      <t xml:space="preserve">ПИР, СМР,  прочие затраты, исполнительная документация, при этом включено (не ограничиваясь этим): монтаж коммутатора, шлюза, мультиплексора, OLT или другого подобного оборудования,  электромонтажные работы (при необходимости),  стоимость силового кабеля (при необходимости) и монтажных материалов, </t>
    </r>
    <r>
      <rPr>
        <sz val="10"/>
        <color rgb="FFFF0000"/>
        <rFont val="Times New Roman"/>
        <family val="1"/>
        <charset val="204"/>
      </rPr>
      <t>не включено:  стоимость  активного оборудования, монтаж и стоимость стойки, шкафа</t>
    </r>
  </si>
  <si>
    <r>
      <t>СМР (включая стоимость материалов), прочие затраты, исполнительная документация,</t>
    </r>
    <r>
      <rPr>
        <sz val="10"/>
        <color rgb="FFFF0000"/>
        <rFont val="Times New Roman"/>
        <family val="1"/>
        <charset val="204"/>
      </rPr>
      <t xml:space="preserve"> без учета стоимости активного оборудования </t>
    </r>
  </si>
  <si>
    <r>
      <t xml:space="preserve">СМР, прочие затраты, исполнительная документация, при этом включено (не ограничиваясь этим):  монтаж шкафа, монтаж активного оборудования, электромонтажные работы, стоимость силового кабеля и монтажных материалов, стоимость укомплектованного шкафа, </t>
    </r>
    <r>
      <rPr>
        <sz val="10"/>
        <color rgb="FFFF0000"/>
        <rFont val="Times New Roman"/>
        <family val="1"/>
        <charset val="204"/>
      </rPr>
      <t xml:space="preserve">не включено: стоимость активного оборудования </t>
    </r>
  </si>
  <si>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</si>
  <si>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r>
      <t>ПИР, СМР, включая пробивку и заделку отверстий, установку гильз в перекрытиях, восстановление отделки поверхностей в доме, соединение трубостоек,</t>
    </r>
    <r>
      <rPr>
        <sz val="10"/>
        <color rgb="FFFF0000"/>
        <rFont val="Times New Roman"/>
        <family val="1"/>
        <charset val="204"/>
      </rPr>
      <t xml:space="preserve"> включая стоимость всех материалов</t>
    </r>
    <r>
      <rPr>
        <sz val="10"/>
        <rFont val="Times New Roman"/>
        <family val="1"/>
        <charset val="204"/>
      </rPr>
      <t>, прочие затраты, исполнительная документация по МР</t>
    </r>
  </si>
  <si>
    <r>
      <t xml:space="preserve">При </t>
    </r>
    <r>
      <rPr>
        <sz val="10"/>
        <color rgb="FFFF0000"/>
        <rFont val="Times New Roman"/>
        <family val="1"/>
        <charset val="204"/>
      </rPr>
      <t xml:space="preserve">строительстве ввода </t>
    </r>
    <r>
      <rPr>
        <sz val="10"/>
        <color theme="1" tint="4.9989318521683403E-2"/>
        <rFont val="Times New Roman"/>
        <family val="1"/>
        <charset val="204"/>
      </rPr>
      <t>в здание в процессе реализации всех проектов, кроме FTTB, (кабельная канализация от магистрали до здания)  с учетом пробивки и заделки отверстий в фундаменте или стене применять расценки из стр-ва каб. канализации соотвествующего раздела. Для удобства использования соотвествующие УКВ для вводов уже расчитаны через УКВ канализации: для PON,P2P расценка № 16; для В2В расценки №№ 27,30. Ввод в здание по проектам FTTB рассчитывать по расценке 4.</t>
    </r>
  </si>
  <si>
    <r>
      <t xml:space="preserve">кабельных каналов ( в т.ч.  закладных) и коробов шириной </t>
    </r>
    <r>
      <rPr>
        <b/>
        <sz val="10"/>
        <color rgb="FF000000"/>
        <rFont val="Times New Roman"/>
        <family val="1"/>
        <charset val="204"/>
      </rPr>
      <t>до 100 мм</t>
    </r>
    <r>
      <rPr>
        <sz val="10"/>
        <color rgb="FF000000"/>
        <rFont val="Times New Roman"/>
        <family val="1"/>
        <charset val="204"/>
      </rPr>
      <t xml:space="preserve"> и гофротрубы Д </t>
    </r>
    <r>
      <rPr>
        <b/>
        <sz val="10"/>
        <color rgb="FF000000"/>
        <rFont val="Times New Roman"/>
        <family val="1"/>
        <charset val="204"/>
      </rPr>
      <t>до 50мм</t>
    </r>
  </si>
  <si>
    <t xml:space="preserve"> ж/б</t>
  </si>
  <si>
    <t>деревянные пропитанные, на ж/б приставках (сваях) (полный комплекс работ)</t>
  </si>
  <si>
    <t>ПИР, СМР, включая установку опор , со стоимостью опор различных видов и вспомогательных материалов, в т.ч. и оснастки, оформление разрешительных документов, в т.ч. и схем выбора направлений трассы, исполнительной документации по МР и РД.</t>
  </si>
  <si>
    <r>
      <t>Прокладка и монтаж абонентского ВОК (</t>
    </r>
    <r>
      <rPr>
        <b/>
        <sz val="10"/>
        <color rgb="FF000000"/>
        <rFont val="Times New Roman"/>
        <family val="1"/>
        <charset val="204"/>
      </rPr>
      <t>2 -4 волокна</t>
    </r>
    <r>
      <rPr>
        <sz val="10"/>
        <color rgb="FF000000"/>
        <rFont val="Times New Roman"/>
        <family val="1"/>
        <charset val="204"/>
      </rPr>
      <t>) от cущ. опт.  кросса в здании до абонента, с установкой опт. розетки/кросса</t>
    </r>
  </si>
  <si>
    <t>Установка трубостойки (с учетом стоимости труб, крепежа, установки проходных коробок (слаботочных щитов), сопутствующих СМР)</t>
  </si>
  <si>
    <t>№ п.п.</t>
  </si>
  <si>
    <t>код расценки</t>
  </si>
  <si>
    <t xml:space="preserve"> ПИР, СМР, включая стоимость всех материалов, внутриобъектовые работы (в том числе и не ограничиваясь этим, монтаж кабельростов,кабельных каналов, стоек,  муфт, установка розеток, проведение комплекса измерений), оформление разрешительных документов, исполнительной документации по МР.</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</si>
  <si>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 кабельных каналов,стоек,  муфт, проведение комплекса измерений), оформление разрешительных документов, исполнительной документации по МР и РД.</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</si>
  <si>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 кабельных каналов , стоек,  муфт, проведение комплекса измерений), оформление разрешительных документов, в т.ч. и схем выбора направлений трассы, исполнительной документации по МР и РД.</t>
  </si>
  <si>
    <t xml:space="preserve"> ПИР, СМР, включая стоимость всех материалов, внутриобъектовые работы (в том числе и не ограничиваясь этим, вывод на стену,  восстановление отделки поверхностей, прокладка по стене,  установка распределительных коробок, монтаж кабельростов,кабельных каналов, стоек,  муфт, проведение комплекса измерений), оформление разрешительных документов, исполнительной документации по МР и РД.</t>
  </si>
  <si>
    <t>ПИР,СМР (включая стоимость  всех материалов), включая заделку отверстий и восстановление поверхностей и их отделки</t>
  </si>
  <si>
    <t>СМР (включая стоимость всех материалов), прочие, исполнительная документация</t>
  </si>
  <si>
    <t>ПИР,СМР (включая стоимость всех материалов, в том числе абонентской розетки/кросса и шнуров), восстановление отделки поверхностей и прочие, исполнительная документация по МР.</t>
  </si>
  <si>
    <t>ПИР, СМР (включая стоимость всех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Прочие: оформление разрешительных документов; оформление исполнительной документации по МР и РД;  ПНР.</t>
  </si>
  <si>
    <t>ПИР, СМР (включая стоимость всех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Прочие: оформление разрешительных документов; оформление исполнительной документации по МР и РД;  ПНР.</t>
  </si>
  <si>
    <t>ПИР, СМР (включая стоимость всех материалов), включая строительство горизонтальных участков трубостоек между подъездами (при необходимости, определяемой проектными решениями),  восстановление отделки поверхностей, прокладку и монтаж кабеля по трубостойкам, расшивку кабелей на патч-панели/плинты с двух сторон, монтаж ШАН/КБ/КЯ/КРТ, укомплектованных патч-панелями/плинтами, со стоимостью ШАН/КБ/КЯ/КРТ, патч-панелей/плинтов, включая прочие затраты),исполнительная документация по МР</t>
  </si>
  <si>
    <t>ПИР,СМР (включая стоимость всех материалов), прочие,  в т.ч. восстановление отделки поверхностей, исполнительная документация по МР</t>
  </si>
  <si>
    <t>53.3</t>
  </si>
  <si>
    <t xml:space="preserve">Подключение клиента к услуге по медной абонентской линии АЛ (UTP) </t>
  </si>
  <si>
    <t>1 подключение</t>
  </si>
  <si>
    <t xml:space="preserve">Предоставление доступа к сети передачи данных по технологии Ethernet - интернет / IP TV  - организация абонентской линии АЛ (до 100м) по  имеющимся коммуникациям (межэтажные стояки), а также установка новых, с прохождением перекрытий и перегородок + настройка оборудования (включая стоимость материалов, не включая стоимость оборудования) </t>
  </si>
  <si>
    <t>53.4</t>
  </si>
  <si>
    <t xml:space="preserve">Подключение клиента к услуге КТВ </t>
  </si>
  <si>
    <t>Предоставление доступа к сети КТВ  (до 100м) + настройка ТВ приемника (включая стоимость материалов, не включая стоимость оборудования) по  имеющимся коммуникациям (межэтажные стояки), а также установка новых, с прохождением перекрытий и перегородок</t>
  </si>
  <si>
    <t>34.4</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</si>
  <si>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с заменой плитки, брусчатки, бордюров)</t>
    </r>
  </si>
  <si>
    <t>34.5</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</si>
  <si>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без замены плитки, брусчатки, бордюров)</t>
    </r>
  </si>
  <si>
    <t>73.1</t>
  </si>
  <si>
    <t>метр RG</t>
  </si>
  <si>
    <r>
      <t xml:space="preserve">ПИР, полный комплекс СМР (включая стоимость материалов и вспомогательного оборудования,  монтажа АК, делителей, ответвителей, нагрузок, шнуров, сплиттеров), монтажа активного оборудования (оптические приемники), прочих затрат, оформление разрешительных документов (включая все согласования) необходимых при строительстве ДРС КТВ, исполнительной документации по МР, </t>
    </r>
    <r>
      <rPr>
        <sz val="10"/>
        <color rgb="FFFF0000"/>
        <rFont val="Times New Roman"/>
        <family val="1"/>
        <charset val="204"/>
      </rPr>
      <t>без учета стоимости оптического приемника КТВ</t>
    </r>
  </si>
  <si>
    <t>73.2</t>
  </si>
  <si>
    <t>точка подключения</t>
  </si>
  <si>
    <r>
      <t xml:space="preserve">для Домохозяйств, охваченных по технологии КТВ с проникновением  от </t>
    </r>
    <r>
      <rPr>
        <b/>
        <sz val="10"/>
        <color theme="1" tint="4.9989318521683403E-2"/>
        <rFont val="Times New Roman"/>
        <family val="1"/>
        <charset val="204"/>
      </rPr>
      <t>30 до 80%</t>
    </r>
    <r>
      <rPr>
        <sz val="10"/>
        <color theme="1" tint="4.9989318521683403E-2"/>
        <rFont val="Times New Roman"/>
        <family val="1"/>
        <charset val="204"/>
      </rPr>
      <t xml:space="preserve"> (строительство ДРС СКТВ с прокладкой RG)</t>
    </r>
  </si>
  <si>
    <t xml:space="preserve">Удельные расценки  на виды работ при строительстве объектов  КТВ в  ПАО "Башинформсвязь"                                                            </t>
  </si>
  <si>
    <t>Раздел 4. Дополнительные удельные расценки на виды работ для строительства объектов связи (в том числе для В2В, P2P, FTTx, FTTB, PON, КТВ, ADSL, ТФоП, МСС ВОЛС (ВОЛП) и др.)</t>
  </si>
  <si>
    <r>
      <t xml:space="preserve"> Прокладка и монтаж ВОК </t>
    </r>
    <r>
      <rPr>
        <b/>
        <sz val="10"/>
        <color rgb="FFFF0000"/>
        <rFont val="Times New Roman"/>
        <family val="1"/>
        <charset val="204"/>
      </rPr>
      <t>в кабельной канализации, в грунте, по опорам</t>
    </r>
    <r>
      <rPr>
        <sz val="10"/>
        <color rgb="FF000000"/>
        <rFont val="Times New Roman"/>
        <family val="1"/>
        <charset val="204"/>
      </rPr>
      <t xml:space="preserve"> (при превышении длины магистральных участков ВОЛС 500м на дом</t>
    </r>
    <r>
      <rPr>
        <b/>
        <vertAlign val="superscript"/>
        <sz val="10"/>
        <color rgb="FFFF0000"/>
        <rFont val="Times New Roman"/>
        <family val="1"/>
        <charset val="204"/>
      </rPr>
      <t>(16)</t>
    </r>
    <r>
      <rPr>
        <sz val="10"/>
        <color rgb="FF000000"/>
        <rFont val="Times New Roman"/>
        <family val="1"/>
        <charset val="204"/>
      </rPr>
      <t>)</t>
    </r>
  </si>
  <si>
    <t>ПИР (включая предварительную рабочую документацию), СМР с учетом стоимости материалов, с учетом технологических, монтажных запасов кабеля, перепадов по трассе по вертикали и горизонтали, включая восстановление кабельной канализации, промывку каналов, откачку воды, установку консолей в колодцах  (при необходимости), оснащение/дооснащение опор необходимой арматурой,установку муфт со сваркой волокон (включая стоимость муфт), герметизацию каналов, бирки, сигнальные (опозновательные) ленты,внутриобъектовые работы, монтаж кабель-ростов, кабель-каналов,стоек, оптических кроссов , оконечивание кабеля с двух сторон,проведение всех  измерений ВОК, включая входной контроль кабеля,земельное дело, топосъемка и согласования (при строительстве),топосъемка исполнительная,сдача в надзорные органы, оформление разрешительных и согласующих документов, комплекта исполнительной документации по МР и РД</t>
  </si>
  <si>
    <r>
      <t xml:space="preserve">Строительство сетей абонентского доступа по технологии КТВ </t>
    </r>
    <r>
      <rPr>
        <sz val="10"/>
        <color rgb="FFFF0000"/>
        <rFont val="Times New Roman"/>
        <family val="1"/>
        <charset val="204"/>
      </rPr>
      <t>в сегменте существующего жилья и новостроек*</t>
    </r>
    <r>
      <rPr>
        <sz val="10"/>
        <color theme="1" tint="4.9989318521683403E-2"/>
        <rFont val="Times New Roman"/>
        <family val="1"/>
        <charset val="204"/>
      </rPr>
      <t xml:space="preserve"> :</t>
    </r>
  </si>
  <si>
    <r>
      <t xml:space="preserve">КТВ стандартное строительство в домах с ДРС для сети кабельного телевидения </t>
    </r>
    <r>
      <rPr>
        <sz val="10"/>
        <color rgb="FFFF0000"/>
        <rFont val="Times New Roman"/>
        <family val="1"/>
        <charset val="204"/>
      </rPr>
      <t xml:space="preserve"> </t>
    </r>
  </si>
  <si>
    <t xml:space="preserve">Раздел 7.  Удельные расценки по строительству объектов КТВ </t>
  </si>
  <si>
    <r>
      <rPr>
        <sz val="10"/>
        <color rgb="FFFF0000"/>
        <rFont val="Times New Roman"/>
        <family val="1"/>
        <charset val="204"/>
      </rPr>
      <t>Стоимость воздушного ввода в здание отдельно не рассчитывается - учтена стоимостью прокладки кабеля.</t>
    </r>
    <r>
      <rPr>
        <sz val="10"/>
        <color theme="1" tint="4.9989318521683403E-2"/>
        <rFont val="Times New Roman"/>
        <family val="1"/>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</si>
  <si>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В разделе 1 состав работ по прокладке ВОЛС </t>
    </r>
    <r>
      <rPr>
        <b/>
        <sz val="10"/>
        <color rgb="FFFF0000"/>
        <rFont val="Times New Roman"/>
        <family val="1"/>
        <charset val="204"/>
      </rPr>
      <t>до 500 м</t>
    </r>
    <r>
      <rPr>
        <sz val="10"/>
        <color theme="1"/>
        <rFont val="Times New Roman"/>
        <family val="1"/>
        <charset val="204"/>
      </rPr>
      <t xml:space="preserve"> ,включеного в  расценки </t>
    </r>
    <r>
      <rPr>
        <b/>
        <sz val="10"/>
        <color rgb="FFFF0000"/>
        <rFont val="Times New Roman"/>
        <family val="1"/>
        <charset val="204"/>
      </rPr>
      <t>с №№ 1.1 до 2.10</t>
    </r>
    <r>
      <rPr>
        <sz val="10"/>
        <color theme="1"/>
        <rFont val="Times New Roman"/>
        <family val="1"/>
        <charset val="204"/>
      </rPr>
      <t>, соответствует составу работ по прокладке ВОК</t>
    </r>
    <r>
      <rPr>
        <b/>
        <sz val="10"/>
        <color theme="1"/>
        <rFont val="Times New Roman"/>
        <family val="1"/>
        <charset val="204"/>
      </rPr>
      <t xml:space="preserve"> свыше 500 м</t>
    </r>
    <r>
      <rPr>
        <sz val="10"/>
        <color theme="1"/>
        <rFont val="Times New Roman"/>
        <family val="1"/>
        <charset val="204"/>
      </rPr>
      <t xml:space="preserve">.в расценке </t>
    </r>
    <r>
      <rPr>
        <b/>
        <sz val="10"/>
        <color rgb="FFFF0000"/>
        <rFont val="Times New Roman"/>
        <family val="1"/>
        <charset val="204"/>
      </rPr>
      <t xml:space="preserve">№ 10 </t>
    </r>
    <r>
      <rPr>
        <sz val="10"/>
        <color theme="1"/>
        <rFont val="Times New Roman"/>
        <family val="1"/>
        <charset val="204"/>
      </rPr>
      <t>и учтен стоимостью 1 порта или 1 д/х в соотвествущей позиции.</t>
    </r>
  </si>
  <si>
    <r>
      <t xml:space="preserve">При перебивке (замене ) существующего кабельногго колодца в рамках </t>
    </r>
    <r>
      <rPr>
        <sz val="10"/>
        <color rgb="FFFF0000"/>
        <rFont val="Times New Roman"/>
        <family val="1"/>
        <charset val="204"/>
      </rPr>
      <t xml:space="preserve">любых проектов, кроме В2В, </t>
    </r>
    <r>
      <rPr>
        <sz val="10"/>
        <color theme="1"/>
        <rFont val="Times New Roman"/>
        <family val="1"/>
        <charset val="204"/>
      </rPr>
      <t xml:space="preserve">использовать расценки № 8 ( в т.ч. и №№ 8.1,8.2,8.3,8.4 )  </t>
    </r>
    <r>
      <rPr>
        <sz val="10"/>
        <color rgb="FFFF0000"/>
        <rFont val="Times New Roman"/>
        <family val="1"/>
        <charset val="204"/>
      </rPr>
      <t>"Стоимость перебивки колодца ККС (полный комплекс работ)"</t>
    </r>
  </si>
  <si>
    <t>Количество метров ВОК,превышающее 500 м на дом в кластере ШПД,определяется как разница между суммой длин всех ВОК на данной оптической магистрали  и прозведением количества подключаемых домов на 500 м.</t>
  </si>
  <si>
    <t>где,</t>
  </si>
  <si>
    <r>
      <t xml:space="preserve">Lопр.- длина кабеля ВОК в метрах, превышающая параметр "до 500 м. в кластере ШПД" и не учтенная стоимостью удельной расценки за порт FTTB  ( для удельной расценки </t>
    </r>
    <r>
      <rPr>
        <sz val="10"/>
        <color rgb="FFFF0000"/>
        <rFont val="Times New Roman"/>
        <family val="1"/>
        <charset val="204"/>
      </rPr>
      <t>№ 10</t>
    </r>
    <r>
      <rPr>
        <sz val="10"/>
        <color theme="1"/>
        <rFont val="Times New Roman"/>
        <family val="1"/>
        <charset val="204"/>
      </rPr>
      <t>)</t>
    </r>
  </si>
  <si>
    <t>Lk- длина кабеля на к-ый дом от распределительной муфты основного (опорного) ствола опт. магистрали до ТШ в доме, включая переходы между ТШ,в метрах</t>
  </si>
  <si>
    <t>Lосн- длина основного (опорного) ствола опт. магистрали от точки подключения ( кросс УА, муфта сущ. ВОК и пр.) до разветвительной муфты в метрах</t>
  </si>
  <si>
    <t>n- количество домов, подключаемых с данной опт. магистрали</t>
  </si>
  <si>
    <t>Приложение №1 к Форме 3 ТЕХНИКО-КОММЕРЧЕСКОЕ ПРЕДЛОЖЕНИЕ</t>
  </si>
  <si>
    <t>ПРЕДЛОЖЕНИЕ ПРЕТЕНДЕНТА Стоимость строительства (с учетом ПИР) единицы измерения без НДС, руб. с учетом коэфициента снижения цены</t>
  </si>
  <si>
    <t xml:space="preserve">                               Предложение о коэффициенте снижения  (0&lt;Коэф&lt;1) </t>
  </si>
</sst>
</file>

<file path=xl/styles.xml><?xml version="1.0" encoding="utf-8"?>
<styleSheet xmlns="http://schemas.openxmlformats.org/spreadsheetml/2006/main" xmlns:mc="http://schemas.openxmlformats.org/markup-compatibility/2006" xmlns:x14ac="http://schemas.microsoft.com/office/spreadsheetml/2009/9/ac" mc:Ignorable="x14ac">
  <numFmts count="36">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0"/>
  </numFmts>
  <fonts count="104">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b/>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b/>
      <sz val="10"/>
      <color rgb="FF000000"/>
      <name val="Times New Roman"/>
      <family val="1"/>
      <charset val="204"/>
    </font>
    <font>
      <sz val="24"/>
      <color rgb="FFC00000"/>
      <name val="Webdings"/>
      <family val="1"/>
      <charset val="2"/>
    </font>
    <font>
      <sz val="10"/>
      <color theme="1"/>
      <name val="Arial"/>
      <family val="2"/>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sz val="9"/>
      <name val="Times New Roman"/>
      <family val="1"/>
      <charset val="204"/>
    </font>
    <font>
      <b/>
      <sz val="18"/>
      <color theme="0"/>
      <name val="Times New Roman"/>
      <family val="1"/>
      <charset val="204"/>
    </font>
    <font>
      <b/>
      <sz val="16"/>
      <color theme="1"/>
      <name val="Times New Roman"/>
      <family val="1"/>
      <charset val="204"/>
    </font>
    <font>
      <b/>
      <sz val="10"/>
      <color theme="1" tint="4.9989318521683403E-2"/>
      <name val="Times New Roman"/>
      <family val="1"/>
      <charset val="204"/>
    </font>
    <font>
      <b/>
      <sz val="12"/>
      <color rgb="FFC00000"/>
      <name val="Times New Roman"/>
      <family val="1"/>
      <charset val="204"/>
    </font>
    <font>
      <u/>
      <sz val="11"/>
      <color theme="10"/>
      <name val="Calibri"/>
      <family val="2"/>
      <charset val="204"/>
      <scheme val="minor"/>
    </font>
    <font>
      <b/>
      <vertAlign val="superscript"/>
      <sz val="10"/>
      <color rgb="FFFF0000"/>
      <name val="Times New Roman"/>
      <family val="1"/>
      <charset val="204"/>
    </font>
    <font>
      <b/>
      <sz val="16"/>
      <name val="Times New Roman"/>
      <family val="1"/>
      <charset val="204"/>
    </font>
    <font>
      <sz val="11"/>
      <name val="Calibri"/>
      <family val="2"/>
      <charset val="204"/>
      <scheme val="minor"/>
    </font>
    <font>
      <b/>
      <sz val="13"/>
      <color theme="1"/>
      <name val="Times New Roman"/>
      <family val="1"/>
      <charset val="204"/>
    </font>
    <font>
      <sz val="13"/>
      <color theme="1"/>
      <name val="Calibri"/>
      <family val="2"/>
      <charset val="204"/>
      <scheme val="minor"/>
    </font>
    <font>
      <sz val="15"/>
      <color theme="1"/>
      <name val="Times New Roman"/>
      <family val="1"/>
      <charset val="204"/>
    </font>
    <font>
      <sz val="16"/>
      <color theme="1"/>
      <name val="Calibri"/>
      <family val="2"/>
      <charset val="204"/>
      <scheme val="minor"/>
    </font>
    <font>
      <u/>
      <sz val="15"/>
      <color theme="1"/>
      <name val="Times New Roman"/>
      <family val="1"/>
      <charset val="204"/>
    </font>
  </fonts>
  <fills count="70">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FDE9D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top style="thin">
        <color indexed="22"/>
      </top>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indexed="64"/>
      </left>
      <right style="dotted">
        <color indexed="64"/>
      </right>
      <top/>
      <bottom style="dotted">
        <color indexed="64"/>
      </bottom>
      <diagonal/>
    </border>
    <border>
      <left/>
      <right style="dotted">
        <color auto="1"/>
      </right>
      <top style="dotted">
        <color auto="1"/>
      </top>
      <bottom/>
      <diagonal/>
    </border>
    <border>
      <left style="dotted">
        <color indexed="64"/>
      </left>
      <right style="dotted">
        <color indexed="64"/>
      </right>
      <top style="dotted">
        <color indexed="64"/>
      </top>
      <bottom/>
      <diagonal/>
    </border>
    <border>
      <left style="dotted">
        <color auto="1"/>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7"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2" fillId="0" borderId="0"/>
    <xf numFmtId="168" fontId="17" fillId="4" borderId="9"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8" fillId="0" borderId="0"/>
    <xf numFmtId="0" fontId="18" fillId="0" borderId="0"/>
    <xf numFmtId="0" fontId="18" fillId="0" borderId="0"/>
    <xf numFmtId="0" fontId="18" fillId="0" borderId="0"/>
    <xf numFmtId="0" fontId="19" fillId="0" borderId="0"/>
    <xf numFmtId="0" fontId="19" fillId="0" borderId="0"/>
    <xf numFmtId="0" fontId="18" fillId="0" borderId="0"/>
    <xf numFmtId="0" fontId="4" fillId="0" borderId="0"/>
    <xf numFmtId="0" fontId="19" fillId="0" borderId="0"/>
    <xf numFmtId="0" fontId="18" fillId="0" borderId="0"/>
    <xf numFmtId="0" fontId="19" fillId="0" borderId="0"/>
    <xf numFmtId="0" fontId="20" fillId="0" borderId="0"/>
    <xf numFmtId="49" fontId="17" fillId="4" borderId="1" applyBorder="0">
      <alignment horizontal="center" wrapText="1"/>
    </xf>
    <xf numFmtId="0" fontId="21" fillId="4" borderId="1" applyBorder="0">
      <alignment horizontal="left" wrapText="1"/>
    </xf>
    <xf numFmtId="0" fontId="17" fillId="4" borderId="3" applyBorder="0">
      <alignment horizontal="center" textRotation="90" wrapText="1"/>
    </xf>
    <xf numFmtId="0" fontId="18"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4"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9" fillId="0" borderId="0"/>
    <xf numFmtId="0" fontId="19" fillId="0" borderId="0"/>
    <xf numFmtId="0" fontId="19" fillId="0" borderId="0"/>
    <xf numFmtId="0" fontId="19" fillId="0" borderId="0"/>
    <xf numFmtId="0" fontId="18" fillId="0" borderId="0"/>
    <xf numFmtId="0" fontId="19" fillId="0" borderId="0"/>
    <xf numFmtId="0" fontId="19" fillId="0" borderId="0"/>
    <xf numFmtId="0" fontId="18" fillId="0" borderId="0"/>
    <xf numFmtId="0" fontId="18" fillId="0" borderId="0"/>
    <xf numFmtId="0" fontId="18" fillId="0" borderId="0"/>
    <xf numFmtId="0" fontId="18" fillId="0" borderId="0"/>
    <xf numFmtId="0" fontId="22" fillId="0" borderId="0">
      <alignment vertical="center"/>
    </xf>
    <xf numFmtId="0" fontId="4" fillId="0" borderId="0"/>
    <xf numFmtId="0" fontId="19" fillId="0" borderId="0"/>
    <xf numFmtId="0" fontId="18" fillId="0" borderId="0"/>
    <xf numFmtId="0" fontId="19" fillId="0" borderId="0"/>
    <xf numFmtId="0" fontId="18" fillId="0" borderId="0"/>
    <xf numFmtId="0" fontId="19" fillId="0" borderId="0"/>
    <xf numFmtId="0" fontId="19" fillId="0" borderId="0"/>
    <xf numFmtId="0" fontId="4" fillId="0" borderId="0"/>
    <xf numFmtId="0" fontId="18" fillId="0" borderId="0"/>
    <xf numFmtId="0" fontId="18"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8" fillId="0" borderId="0"/>
    <xf numFmtId="0" fontId="18" fillId="0" borderId="0"/>
    <xf numFmtId="0" fontId="18" fillId="0" borderId="0"/>
    <xf numFmtId="0" fontId="18" fillId="0" borderId="0"/>
    <xf numFmtId="0" fontId="4" fillId="0" borderId="0"/>
    <xf numFmtId="0" fontId="20" fillId="0" borderId="0"/>
    <xf numFmtId="0" fontId="18" fillId="0" borderId="0"/>
    <xf numFmtId="0" fontId="18" fillId="0" borderId="0"/>
    <xf numFmtId="0" fontId="18" fillId="0" borderId="0"/>
    <xf numFmtId="0" fontId="18" fillId="0" borderId="0"/>
    <xf numFmtId="0" fontId="19" fillId="0" borderId="0"/>
    <xf numFmtId="0" fontId="18" fillId="0" borderId="0"/>
    <xf numFmtId="0" fontId="19" fillId="0" borderId="0"/>
    <xf numFmtId="0" fontId="18" fillId="0" borderId="0"/>
    <xf numFmtId="0" fontId="19" fillId="0" borderId="0"/>
    <xf numFmtId="0" fontId="19" fillId="0" borderId="0"/>
    <xf numFmtId="0" fontId="18" fillId="0" borderId="0"/>
    <xf numFmtId="0" fontId="19" fillId="0" borderId="0"/>
    <xf numFmtId="0" fontId="19" fillId="0" borderId="0"/>
    <xf numFmtId="0" fontId="19" fillId="0" borderId="0"/>
    <xf numFmtId="0" fontId="4" fillId="0" borderId="0"/>
    <xf numFmtId="0" fontId="18" fillId="0" borderId="0"/>
    <xf numFmtId="0" fontId="19" fillId="0" borderId="0"/>
    <xf numFmtId="0" fontId="4" fillId="0" borderId="0"/>
    <xf numFmtId="0" fontId="18" fillId="0" borderId="0"/>
    <xf numFmtId="0" fontId="19" fillId="0" borderId="0"/>
    <xf numFmtId="0" fontId="4" fillId="0" borderId="0"/>
    <xf numFmtId="0" fontId="4" fillId="0" borderId="0"/>
    <xf numFmtId="0" fontId="2" fillId="0" borderId="0"/>
    <xf numFmtId="49" fontId="23" fillId="0" borderId="0" applyFill="0" applyProtection="0">
      <alignment horizontal="centerContinuous" wrapText="1"/>
    </xf>
    <xf numFmtId="0" fontId="24" fillId="5" borderId="10">
      <alignment horizontal="center"/>
    </xf>
    <xf numFmtId="169" fontId="25" fillId="6" borderId="1">
      <alignment horizontal="center"/>
    </xf>
    <xf numFmtId="1" fontId="3" fillId="0" borderId="11" applyFill="0" applyProtection="0">
      <alignment horizontal="center" vertical="center"/>
    </xf>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49" fontId="3" fillId="0" borderId="12" applyFill="0" applyProtection="0">
      <alignment horizontal="justify" vertical="center" wrapText="1"/>
    </xf>
    <xf numFmtId="49" fontId="26" fillId="0" borderId="12" applyFill="0" applyProtection="0">
      <alignment horizontal="center" vertical="center" wrapText="1"/>
    </xf>
    <xf numFmtId="2" fontId="3" fillId="0" borderId="13" applyFill="0" applyProtection="0">
      <alignment horizontal="center" vertical="center"/>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7"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7" fillId="26" borderId="0" applyNumberFormat="0" applyBorder="0" applyAlignment="0" applyProtection="0"/>
    <xf numFmtId="0" fontId="27" fillId="2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7" fillId="26" borderId="0" applyNumberFormat="0" applyBorder="0" applyAlignment="0" applyProtection="0"/>
    <xf numFmtId="0" fontId="27" fillId="2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 fillId="25" borderId="0" applyNumberFormat="0" applyBorder="0" applyAlignment="0" applyProtection="0"/>
    <xf numFmtId="0" fontId="2" fillId="32" borderId="0" applyNumberFormat="0" applyBorder="0" applyAlignment="0" applyProtection="0"/>
    <xf numFmtId="0" fontId="27" fillId="32" borderId="0" applyNumberFormat="0" applyBorder="0" applyAlignment="0" applyProtection="0"/>
    <xf numFmtId="172" fontId="28" fillId="33" borderId="0">
      <alignment horizontal="center" vertical="center"/>
    </xf>
    <xf numFmtId="165" fontId="29" fillId="0" borderId="14" applyFont="0" applyBorder="0">
      <alignment horizontal="right" vertical="center"/>
    </xf>
    <xf numFmtId="0" fontId="30"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5" fillId="34" borderId="1">
      <alignment vertical="center"/>
    </xf>
    <xf numFmtId="173" fontId="29" fillId="0" borderId="0" applyFont="0" applyBorder="0" applyProtection="0">
      <alignment vertical="center"/>
    </xf>
    <xf numFmtId="172" fontId="4" fillId="0" borderId="0" applyNumberFormat="0" applyFont="0" applyAlignment="0">
      <alignment horizontal="center" vertical="center"/>
    </xf>
    <xf numFmtId="39" fontId="31" fillId="4" borderId="0" applyNumberFormat="0" applyBorder="0">
      <alignment vertical="center"/>
    </xf>
    <xf numFmtId="0" fontId="32" fillId="35" borderId="0" applyNumberFormat="0" applyBorder="0" applyAlignment="0" applyProtection="0"/>
    <xf numFmtId="0" fontId="25" fillId="0" borderId="0">
      <alignment horizontal="left"/>
    </xf>
    <xf numFmtId="169" fontId="33" fillId="36" borderId="1">
      <alignment vertical="center"/>
    </xf>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169" fontId="33" fillId="37" borderId="1">
      <alignment vertical="center"/>
    </xf>
    <xf numFmtId="174" fontId="4" fillId="0" borderId="0"/>
    <xf numFmtId="174" fontId="4" fillId="0" borderId="0"/>
    <xf numFmtId="165" fontId="25" fillId="38" borderId="10">
      <alignment vertical="center"/>
    </xf>
    <xf numFmtId="0" fontId="35" fillId="27" borderId="15"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9" fillId="0" borderId="0" applyFont="0" applyFill="0" applyBorder="0" applyAlignment="0" applyProtection="0"/>
    <xf numFmtId="178" fontId="4" fillId="0" borderId="0">
      <alignment horizontal="center"/>
    </xf>
    <xf numFmtId="0" fontId="36" fillId="0" borderId="16"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7" fillId="39" borderId="0" applyNumberFormat="0" applyBorder="0" applyAlignment="0" applyProtection="0"/>
    <xf numFmtId="0" fontId="37" fillId="40" borderId="0" applyNumberFormat="0" applyBorder="0" applyAlignment="0" applyProtection="0"/>
    <xf numFmtId="0" fontId="37" fillId="41" borderId="0" applyNumberFormat="0" applyBorder="0" applyAlignment="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9" fillId="42" borderId="0">
      <alignment horizontal="centerContinuous" vertical="center"/>
    </xf>
    <xf numFmtId="165" fontId="25" fillId="6" borderId="1" applyBorder="0">
      <alignment horizontal="center" vertical="center"/>
    </xf>
    <xf numFmtId="0" fontId="40" fillId="28" borderId="0" applyNumberFormat="0" applyBorder="0" applyAlignment="0" applyProtection="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4" fillId="4" borderId="0"/>
    <xf numFmtId="0" fontId="36" fillId="43" borderId="16" applyNumberFormat="0" applyProtection="0">
      <alignment vertical="top"/>
    </xf>
    <xf numFmtId="0" fontId="41" fillId="0" borderId="17" applyNumberFormat="0" applyFill="0" applyAlignment="0" applyProtection="0"/>
    <xf numFmtId="0" fontId="42" fillId="0" borderId="18" applyNumberFormat="0" applyFill="0" applyAlignment="0" applyProtection="0"/>
    <xf numFmtId="0" fontId="43" fillId="0" borderId="19" applyNumberFormat="0" applyFill="0" applyAlignment="0" applyProtection="0"/>
    <xf numFmtId="0" fontId="43"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2" fontId="44" fillId="44" borderId="4">
      <alignment horizontal="left"/>
      <protection locked="0"/>
    </xf>
    <xf numFmtId="0" fontId="45" fillId="45" borderId="0"/>
    <xf numFmtId="0" fontId="45" fillId="45" borderId="0"/>
    <xf numFmtId="0" fontId="45" fillId="45" borderId="0"/>
    <xf numFmtId="0" fontId="45" fillId="45" borderId="0"/>
    <xf numFmtId="0" fontId="45" fillId="45" borderId="0"/>
    <xf numFmtId="0" fontId="45" fillId="45" borderId="0"/>
    <xf numFmtId="0" fontId="45" fillId="45" borderId="0"/>
    <xf numFmtId="0" fontId="45" fillId="45" borderId="0"/>
    <xf numFmtId="0" fontId="45" fillId="45" borderId="0"/>
    <xf numFmtId="0" fontId="45" fillId="45"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31" fillId="47" borderId="1">
      <alignment horizontal="center" vertical="center" wrapText="1"/>
      <protection locked="0"/>
    </xf>
    <xf numFmtId="2" fontId="47" fillId="0" borderId="1">
      <alignment horizontal="center" vertical="center"/>
    </xf>
    <xf numFmtId="0" fontId="48" fillId="0" borderId="0"/>
    <xf numFmtId="0" fontId="4" fillId="0" borderId="0"/>
    <xf numFmtId="0" fontId="49" fillId="32" borderId="20" applyNumberFormat="0" applyAlignment="0" applyProtection="0"/>
    <xf numFmtId="10" fontId="50" fillId="48" borderId="1" applyNumberFormat="0" applyBorder="0" applyAlignment="0" applyProtection="0"/>
    <xf numFmtId="165" fontId="25" fillId="49" borderId="1">
      <alignment vertical="center"/>
      <protection locked="0"/>
    </xf>
    <xf numFmtId="0" fontId="51" fillId="0" borderId="0">
      <alignment horizontal="center" vertical="center" wrapText="1"/>
    </xf>
    <xf numFmtId="169" fontId="4" fillId="50" borderId="1">
      <alignment vertical="center"/>
    </xf>
    <xf numFmtId="180" fontId="52" fillId="0" borderId="0" applyFont="0" applyFill="0" applyBorder="0" applyAlignment="0" applyProtection="0"/>
    <xf numFmtId="0" fontId="53" fillId="0" borderId="0">
      <alignment horizontal="center" vertical="center" wrapText="1"/>
    </xf>
    <xf numFmtId="172" fontId="54" fillId="51" borderId="21" applyBorder="0" applyAlignment="0">
      <alignment horizontal="left" indent="1"/>
    </xf>
    <xf numFmtId="0" fontId="55" fillId="0" borderId="22" applyNumberFormat="0" applyFill="0" applyAlignment="0" applyProtection="0"/>
    <xf numFmtId="0" fontId="56" fillId="52" borderId="0" applyNumberFormat="0" applyBorder="0" applyAlignment="0" applyProtection="0"/>
    <xf numFmtId="0" fontId="17" fillId="4" borderId="1" applyFont="0" applyBorder="0" applyAlignment="0">
      <alignment horizontal="center" vertical="center"/>
    </xf>
    <xf numFmtId="181" fontId="57" fillId="0" borderId="0"/>
    <xf numFmtId="0" fontId="4" fillId="0" borderId="0"/>
    <xf numFmtId="0" fontId="4" fillId="0" borderId="0"/>
    <xf numFmtId="0" fontId="4" fillId="0" borderId="0"/>
    <xf numFmtId="0" fontId="18" fillId="0" borderId="0"/>
    <xf numFmtId="0" fontId="18" fillId="0" borderId="0"/>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8" fillId="0" borderId="0">
      <alignment horizontal="left"/>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183" fontId="3" fillId="0" borderId="0" applyFont="0" applyFill="0" applyBorder="0" applyAlignment="0" applyProtection="0"/>
    <xf numFmtId="0" fontId="60" fillId="53" borderId="23" applyNumberFormat="0" applyAlignment="0" applyProtection="0"/>
    <xf numFmtId="0" fontId="61" fillId="4" borderId="0">
      <alignment vertical="center"/>
    </xf>
    <xf numFmtId="39" fontId="31" fillId="4"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8" fillId="0" borderId="0"/>
    <xf numFmtId="0" fontId="4" fillId="0" borderId="0"/>
    <xf numFmtId="169" fontId="62" fillId="50"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4" fillId="54" borderId="0">
      <alignment vertical="center"/>
    </xf>
    <xf numFmtId="0" fontId="63" fillId="55" borderId="1">
      <alignment vertical="top"/>
    </xf>
    <xf numFmtId="0" fontId="64" fillId="56" borderId="0">
      <alignment horizontal="center" vertical="center"/>
    </xf>
    <xf numFmtId="0" fontId="64" fillId="56" borderId="0">
      <alignment horizontal="right" vertical="top"/>
    </xf>
    <xf numFmtId="0" fontId="65" fillId="0" borderId="0" applyNumberFormat="0" applyFill="0" applyBorder="0" applyAlignment="0" applyProtection="0"/>
    <xf numFmtId="187" fontId="4" fillId="33" borderId="1">
      <alignment vertical="center"/>
    </xf>
    <xf numFmtId="188" fontId="66" fillId="0" borderId="1">
      <alignment horizontal="left" vertical="center"/>
      <protection locked="0"/>
    </xf>
    <xf numFmtId="0" fontId="4" fillId="57" borderId="0"/>
    <xf numFmtId="0" fontId="18" fillId="0" borderId="0"/>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169" fontId="4" fillId="42" borderId="24" applyNumberFormat="0" applyFont="0" applyAlignment="0">
      <alignment horizontal="left"/>
    </xf>
    <xf numFmtId="0" fontId="67" fillId="0" borderId="0"/>
    <xf numFmtId="3" fontId="38"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8" fillId="0" borderId="0">
      <alignment horizontal="left"/>
    </xf>
    <xf numFmtId="191" fontId="4" fillId="4" borderId="0" applyFill="0"/>
    <xf numFmtId="0" fontId="68" fillId="0" borderId="0" applyNumberFormat="0" applyFill="0" applyBorder="0" applyAlignment="0" applyProtection="0">
      <alignment horizontal="center"/>
    </xf>
    <xf numFmtId="169" fontId="24" fillId="5" borderId="10">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9" fillId="0" borderId="25"/>
    <xf numFmtId="0" fontId="70" fillId="0" borderId="0" applyNumberFormat="0" applyFill="0" applyBorder="0" applyAlignment="0" applyProtection="0"/>
    <xf numFmtId="0" fontId="71" fillId="58" borderId="26">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71" fillId="49" borderId="1">
      <alignment horizontal="right" wrapText="1"/>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169" fontId="4" fillId="49" borderId="1" applyNumberFormat="0" applyFill="0" applyBorder="0" applyProtection="0">
      <alignment vertical="center"/>
      <protection locked="0"/>
    </xf>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59"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49" fillId="12" borderId="20"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60" fillId="63" borderId="23"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0" fontId="72" fillId="63" borderId="20"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31" fillId="4" borderId="0" applyNumberFormat="0" applyFont="0" applyFill="0" applyBorder="0" applyAlignment="0" applyProtection="0">
      <alignment vertical="center"/>
    </xf>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3" fillId="0" borderId="27"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28"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6" fillId="0" borderId="0">
      <alignment horizontal="left"/>
    </xf>
    <xf numFmtId="0" fontId="77" fillId="4" borderId="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7" fillId="0" borderId="29" applyNumberFormat="0" applyFill="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35" fillId="64" borderId="15" applyNumberFormat="0" applyAlignment="0" applyProtection="0"/>
    <xf numFmtId="0" fontId="78" fillId="4" borderId="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0" fontId="56" fillId="55"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2" fillId="0" borderId="0"/>
    <xf numFmtId="0" fontId="4" fillId="0" borderId="0"/>
    <xf numFmtId="0" fontId="4" fillId="0" borderId="0"/>
    <xf numFmtId="0" fontId="4" fillId="0" borderId="0"/>
    <xf numFmtId="0" fontId="12"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5" fillId="0" borderId="0"/>
    <xf numFmtId="0" fontId="1" fillId="0" borderId="0"/>
    <xf numFmtId="0" fontId="4" fillId="0" borderId="0"/>
    <xf numFmtId="0" fontId="80"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1" fillId="8" borderId="0" applyNumberFormat="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0" fontId="3" fillId="65" borderId="30" applyNumberFormat="0" applyFont="0" applyAlignment="0" applyProtection="0"/>
    <xf numFmtId="9" fontId="1" fillId="0" borderId="0" applyFont="0" applyFill="0" applyBorder="0" applyAlignment="0" applyProtection="0"/>
    <xf numFmtId="9" fontId="12"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3" fillId="37" borderId="0">
      <alignment horizontal="center" vertical="top"/>
    </xf>
    <xf numFmtId="3" fontId="84" fillId="0" borderId="0" applyFont="0" applyFill="0" applyBorder="0" applyProtection="0">
      <alignment horizontal="right" vertical="center"/>
    </xf>
    <xf numFmtId="0" fontId="19" fillId="0" borderId="0"/>
    <xf numFmtId="0" fontId="4" fillId="0" borderId="0"/>
    <xf numFmtId="0" fontId="18" fillId="0" borderId="0"/>
    <xf numFmtId="0" fontId="19" fillId="0" borderId="0"/>
    <xf numFmtId="196" fontId="85" fillId="0" borderId="0" applyFont="0" applyFill="0" applyBorder="0" applyAlignment="0" applyProtection="0"/>
    <xf numFmtId="167" fontId="25" fillId="0" borderId="0" applyFont="0" applyFill="0" applyBorder="0" applyAlignment="0" applyProtection="0"/>
    <xf numFmtId="167" fontId="3" fillId="0" borderId="0" applyFont="0" applyFill="0" applyBorder="0" applyAlignment="0" applyProtection="0"/>
    <xf numFmtId="167" fontId="12"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0"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165" fontId="25" fillId="66" borderId="1">
      <alignment horizontal="center" vertical="center"/>
      <protection locked="0"/>
    </xf>
    <xf numFmtId="0" fontId="86" fillId="0" borderId="0"/>
    <xf numFmtId="0" fontId="87" fillId="67" borderId="33" applyNumberFormat="0" applyAlignment="0" applyProtection="0"/>
    <xf numFmtId="0" fontId="95" fillId="0" borderId="0" applyNumberFormat="0" applyFill="0" applyBorder="0" applyAlignment="0" applyProtection="0"/>
  </cellStyleXfs>
  <cellXfs count="206">
    <xf numFmtId="0" fontId="0" fillId="0" borderId="0" xfId="0"/>
    <xf numFmtId="0" fontId="0" fillId="0" borderId="0" xfId="0"/>
    <xf numFmtId="0" fontId="0" fillId="0" borderId="0" xfId="0" applyProtection="1"/>
    <xf numFmtId="0" fontId="14" fillId="0" borderId="0" xfId="0" applyFont="1" applyProtection="1"/>
    <xf numFmtId="4" fontId="8" fillId="0" borderId="1"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right" vertical="center"/>
    </xf>
    <xf numFmtId="4" fontId="8" fillId="2" borderId="1" xfId="1" applyNumberFormat="1" applyFont="1" applyFill="1" applyBorder="1" applyAlignment="1" applyProtection="1">
      <alignment horizontal="right" vertical="center"/>
    </xf>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vertical="center" wrapText="1"/>
    </xf>
    <xf numFmtId="49" fontId="8" fillId="2" borderId="0" xfId="0" applyNumberFormat="1" applyFont="1" applyFill="1" applyAlignment="1" applyProtection="1">
      <alignment horizontal="right" vertical="center"/>
    </xf>
    <xf numFmtId="0" fontId="7" fillId="2" borderId="1" xfId="7" applyFont="1" applyFill="1" applyBorder="1" applyAlignment="1" applyProtection="1">
      <alignment vertical="center" wrapText="1"/>
    </xf>
    <xf numFmtId="0" fontId="5" fillId="2" borderId="1" xfId="7"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1" fontId="5" fillId="0" borderId="1" xfId="11"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right" vertical="center" wrapText="1"/>
    </xf>
    <xf numFmtId="4" fontId="5" fillId="0" borderId="1" xfId="0" applyNumberFormat="1" applyFont="1" applyFill="1" applyBorder="1" applyAlignment="1" applyProtection="1">
      <alignment horizontal="right" vertical="center" wrapText="1"/>
    </xf>
    <xf numFmtId="49" fontId="5" fillId="2" borderId="1" xfId="11" applyNumberFormat="1" applyFont="1" applyFill="1" applyBorder="1" applyAlignment="1" applyProtection="1">
      <alignment horizontal="right" vertical="center" wrapText="1"/>
    </xf>
    <xf numFmtId="4" fontId="5" fillId="2" borderId="1" xfId="0" applyNumberFormat="1" applyFont="1" applyFill="1" applyBorder="1" applyAlignment="1" applyProtection="1">
      <alignment vertical="center" wrapText="1"/>
    </xf>
    <xf numFmtId="0" fontId="7" fillId="0" borderId="1" xfId="0" applyFont="1" applyFill="1" applyBorder="1" applyAlignment="1" applyProtection="1">
      <alignment vertical="center" wrapText="1"/>
    </xf>
    <xf numFmtId="4" fontId="5" fillId="0" borderId="1" xfId="0" applyNumberFormat="1" applyFont="1" applyFill="1" applyBorder="1" applyAlignment="1" applyProtection="1">
      <alignment vertical="center" wrapText="1"/>
    </xf>
    <xf numFmtId="0" fontId="7" fillId="0" borderId="1" xfId="0" applyFont="1" applyBorder="1" applyAlignment="1" applyProtection="1">
      <alignment vertical="center" wrapText="1"/>
    </xf>
    <xf numFmtId="0" fontId="5" fillId="0" borderId="1" xfId="0" applyFont="1" applyBorder="1" applyAlignment="1" applyProtection="1">
      <alignment horizontal="center" vertical="center" wrapText="1"/>
    </xf>
    <xf numFmtId="0" fontId="5" fillId="2" borderId="1" xfId="0" applyFont="1" applyFill="1" applyBorder="1" applyAlignment="1" applyProtection="1">
      <alignment horizontal="right" vertical="center" wrapText="1"/>
    </xf>
    <xf numFmtId="0" fontId="5" fillId="0" borderId="1" xfId="0" applyFont="1" applyFill="1" applyBorder="1" applyAlignment="1" applyProtection="1">
      <alignment horizontal="center" vertical="center" wrapText="1"/>
    </xf>
    <xf numFmtId="4" fontId="5" fillId="2" borderId="1" xfId="12" applyNumberFormat="1" applyFont="1" applyFill="1" applyBorder="1" applyAlignment="1" applyProtection="1">
      <alignment vertical="center" wrapText="1"/>
    </xf>
    <xf numFmtId="2" fontId="5" fillId="2" borderId="1" xfId="12" applyNumberFormat="1" applyFont="1" applyFill="1" applyBorder="1" applyAlignment="1" applyProtection="1">
      <alignment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8" fillId="2" borderId="1" xfId="12" applyFont="1" applyFill="1" applyBorder="1" applyAlignment="1" applyProtection="1">
      <alignment horizontal="right" vertical="center" wrapText="1"/>
    </xf>
    <xf numFmtId="0" fontId="89" fillId="3" borderId="1" xfId="7" applyFont="1" applyFill="1" applyBorder="1" applyAlignment="1" applyProtection="1">
      <alignment vertical="center" wrapText="1"/>
    </xf>
    <xf numFmtId="14" fontId="8" fillId="2" borderId="1" xfId="12" applyNumberFormat="1" applyFont="1" applyFill="1" applyBorder="1" applyAlignment="1" applyProtection="1">
      <alignment horizontal="right" vertical="center" wrapText="1"/>
    </xf>
    <xf numFmtId="0" fontId="7" fillId="3" borderId="1" xfId="7" applyFont="1" applyFill="1" applyBorder="1" applyAlignment="1" applyProtection="1">
      <alignment vertical="center" wrapText="1"/>
    </xf>
    <xf numFmtId="0" fontId="7" fillId="3" borderId="1" xfId="0" applyFont="1" applyFill="1" applyBorder="1" applyAlignment="1" applyProtection="1">
      <alignment horizontal="center" vertical="center" wrapText="1"/>
    </xf>
    <xf numFmtId="4" fontId="5" fillId="3" borderId="1" xfId="0" applyNumberFormat="1" applyFont="1" applyFill="1" applyBorder="1" applyAlignment="1" applyProtection="1">
      <alignment vertical="center" wrapText="1"/>
    </xf>
    <xf numFmtId="0" fontId="5" fillId="0" borderId="1" xfId="7" applyFont="1" applyBorder="1" applyAlignment="1" applyProtection="1">
      <alignment vertical="center" wrapText="1"/>
    </xf>
    <xf numFmtId="1" fontId="8" fillId="3" borderId="1" xfId="12" applyNumberFormat="1" applyFont="1" applyFill="1" applyBorder="1" applyAlignment="1" applyProtection="1">
      <alignment horizontal="center" vertical="center" wrapText="1"/>
    </xf>
    <xf numFmtId="0" fontId="5" fillId="3" borderId="1" xfId="7" applyFont="1" applyFill="1" applyBorder="1" applyAlignment="1" applyProtection="1">
      <alignment vertical="center" wrapText="1"/>
    </xf>
    <xf numFmtId="0" fontId="5" fillId="3" borderId="1" xfId="7" applyFont="1" applyFill="1" applyBorder="1" applyAlignment="1" applyProtection="1">
      <alignment horizontal="center" vertical="center"/>
    </xf>
    <xf numFmtId="4" fontId="5" fillId="3" borderId="1" xfId="0" applyNumberFormat="1" applyFont="1" applyFill="1" applyBorder="1" applyAlignment="1" applyProtection="1">
      <alignment vertical="center"/>
    </xf>
    <xf numFmtId="1" fontId="8" fillId="0" borderId="1" xfId="12" applyNumberFormat="1" applyFont="1" applyBorder="1" applyAlignment="1" applyProtection="1">
      <alignment horizontal="center" vertical="center" wrapText="1"/>
    </xf>
    <xf numFmtId="4" fontId="5" fillId="0" borderId="1" xfId="0" applyNumberFormat="1" applyFont="1" applyBorder="1" applyAlignment="1" applyProtection="1">
      <alignment horizontal="right" vertical="center"/>
    </xf>
    <xf numFmtId="4" fontId="5" fillId="2" borderId="1" xfId="0" applyNumberFormat="1" applyFont="1" applyFill="1" applyBorder="1" applyAlignment="1" applyProtection="1">
      <alignment horizontal="right" vertical="center"/>
    </xf>
    <xf numFmtId="2" fontId="8" fillId="2" borderId="1" xfId="12" applyNumberFormat="1" applyFont="1" applyFill="1" applyBorder="1" applyAlignment="1" applyProtection="1">
      <alignment horizontal="right" vertical="center" wrapText="1"/>
    </xf>
    <xf numFmtId="1" fontId="8" fillId="2" borderId="1" xfId="12" applyNumberFormat="1" applyFont="1" applyFill="1" applyBorder="1" applyAlignment="1" applyProtection="1">
      <alignment horizontal="right" vertical="center" wrapText="1"/>
    </xf>
    <xf numFmtId="0" fontId="8" fillId="2" borderId="0" xfId="0" applyFont="1" applyFill="1" applyAlignment="1" applyProtection="1">
      <alignment vertical="center" wrapText="1"/>
    </xf>
    <xf numFmtId="4" fontId="5" fillId="3" borderId="1" xfId="0" applyNumberFormat="1" applyFont="1" applyFill="1" applyBorder="1" applyAlignment="1" applyProtection="1">
      <alignment horizontal="right" vertical="center"/>
    </xf>
    <xf numFmtId="0" fontId="89" fillId="3" borderId="1" xfId="0" applyFont="1" applyFill="1" applyBorder="1" applyAlignment="1" applyProtection="1">
      <alignment vertical="center" wrapText="1"/>
    </xf>
    <xf numFmtId="0" fontId="89" fillId="3" borderId="1" xfId="0" applyFont="1" applyFill="1" applyBorder="1" applyAlignment="1" applyProtection="1">
      <alignment horizontal="center" vertical="center" wrapText="1"/>
    </xf>
    <xf numFmtId="0" fontId="5" fillId="0" borderId="1" xfId="7" applyFont="1" applyBorder="1" applyAlignment="1" applyProtection="1">
      <alignment horizontal="center" vertical="center"/>
    </xf>
    <xf numFmtId="4" fontId="8" fillId="0" borderId="1" xfId="0" applyNumberFormat="1" applyFont="1" applyFill="1" applyBorder="1" applyAlignment="1" applyProtection="1">
      <alignment horizontal="right" vertical="center"/>
    </xf>
    <xf numFmtId="4" fontId="95" fillId="0" borderId="0" xfId="3230" applyNumberFormat="1" applyAlignment="1" applyProtection="1">
      <alignment horizontal="left"/>
    </xf>
    <xf numFmtId="4" fontId="5" fillId="0" borderId="0" xfId="7" applyNumberFormat="1" applyFont="1" applyAlignment="1" applyProtection="1">
      <alignment horizontal="left"/>
    </xf>
    <xf numFmtId="0" fontId="5" fillId="0" borderId="0" xfId="7" applyFont="1" applyAlignment="1" applyProtection="1">
      <alignment horizontal="left"/>
    </xf>
    <xf numFmtId="0" fontId="3" fillId="0" borderId="0" xfId="7" applyFont="1" applyProtection="1"/>
    <xf numFmtId="0" fontId="8" fillId="0" borderId="37" xfId="0" applyFont="1" applyBorder="1" applyAlignment="1" applyProtection="1">
      <alignment horizontal="center" vertical="center"/>
    </xf>
    <xf numFmtId="0" fontId="8" fillId="68" borderId="37" xfId="0" applyFont="1" applyFill="1" applyBorder="1" applyAlignment="1" applyProtection="1">
      <alignment horizontal="center" vertical="center"/>
    </xf>
    <xf numFmtId="0" fontId="7" fillId="3" borderId="37" xfId="0" applyFont="1" applyFill="1" applyBorder="1" applyAlignment="1" applyProtection="1">
      <alignment horizontal="center" vertical="center" wrapText="1"/>
    </xf>
    <xf numFmtId="0" fontId="7" fillId="68" borderId="37" xfId="0" applyFont="1" applyFill="1" applyBorder="1" applyAlignment="1" applyProtection="1">
      <alignment horizontal="center" vertical="center" wrapText="1"/>
    </xf>
    <xf numFmtId="0" fontId="5" fillId="0" borderId="4"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0" fillId="0" borderId="0" xfId="0" applyFill="1" applyProtection="1"/>
    <xf numFmtId="0" fontId="0" fillId="0" borderId="0" xfId="0" applyFill="1"/>
    <xf numFmtId="1" fontId="8" fillId="0" borderId="1" xfId="12" applyNumberFormat="1" applyFont="1" applyFill="1" applyBorder="1" applyAlignment="1" applyProtection="1">
      <alignment horizontal="center" vertical="center" wrapText="1"/>
    </xf>
    <xf numFmtId="4" fontId="5" fillId="0" borderId="1" xfId="0" applyNumberFormat="1" applyFont="1" applyFill="1" applyBorder="1" applyAlignment="1" applyProtection="1">
      <alignment vertical="center"/>
    </xf>
    <xf numFmtId="0" fontId="5" fillId="69" borderId="1" xfId="7" applyFont="1" applyFill="1" applyBorder="1" applyAlignment="1" applyProtection="1">
      <alignment vertical="center" wrapText="1"/>
      <protection locked="0"/>
    </xf>
    <xf numFmtId="0" fontId="89" fillId="0" borderId="1" xfId="0" applyFont="1" applyFill="1" applyBorder="1" applyAlignment="1" applyProtection="1">
      <alignment horizontal="center" vertical="center" wrapText="1"/>
    </xf>
    <xf numFmtId="1" fontId="89" fillId="0" borderId="1" xfId="12" applyNumberFormat="1" applyFont="1" applyBorder="1" applyAlignment="1" applyProtection="1">
      <alignment horizontal="right" vertical="center" wrapText="1"/>
    </xf>
    <xf numFmtId="4" fontId="89" fillId="3" borderId="1" xfId="0" applyNumberFormat="1" applyFont="1" applyFill="1" applyBorder="1" applyAlignment="1" applyProtection="1">
      <alignment horizontal="right" vertical="center"/>
    </xf>
    <xf numFmtId="4" fontId="89" fillId="0" borderId="1" xfId="0" applyNumberFormat="1" applyFont="1" applyFill="1" applyBorder="1" applyAlignment="1" applyProtection="1">
      <alignment horizontal="right" vertical="center" wrapText="1"/>
    </xf>
    <xf numFmtId="0" fontId="89" fillId="0" borderId="1" xfId="0" applyFont="1" applyFill="1" applyBorder="1" applyAlignment="1" applyProtection="1">
      <alignment vertical="center" wrapText="1"/>
    </xf>
    <xf numFmtId="0" fontId="8" fillId="0" borderId="1" xfId="0" applyFont="1" applyBorder="1" applyAlignment="1" applyProtection="1">
      <alignment horizontal="center" vertical="center"/>
    </xf>
    <xf numFmtId="0" fontId="7" fillId="0" borderId="1" xfId="7" applyFont="1" applyBorder="1" applyAlignment="1" applyProtection="1">
      <alignment vertical="center" wrapText="1"/>
    </xf>
    <xf numFmtId="0" fontId="8" fillId="0" borderId="1" xfId="7" applyFont="1" applyBorder="1" applyAlignment="1" applyProtection="1">
      <alignment horizontal="center" vertical="center" wrapText="1"/>
    </xf>
    <xf numFmtId="4" fontId="8" fillId="0" borderId="1" xfId="1" applyNumberFormat="1" applyFont="1" applyFill="1" applyBorder="1" applyAlignment="1" applyProtection="1">
      <alignment horizontal="right" vertical="center"/>
    </xf>
    <xf numFmtId="0" fontId="98" fillId="0" borderId="0" xfId="0" applyFont="1" applyFill="1"/>
    <xf numFmtId="0" fontId="7" fillId="3" borderId="45" xfId="0" applyFont="1" applyFill="1" applyBorder="1" applyAlignment="1" applyProtection="1">
      <alignment horizontal="center" vertical="center" wrapText="1"/>
    </xf>
    <xf numFmtId="0" fontId="8" fillId="68" borderId="48" xfId="0" applyFont="1" applyFill="1" applyBorder="1" applyAlignment="1" applyProtection="1">
      <alignment horizontal="left" wrapText="1"/>
    </xf>
    <xf numFmtId="0" fontId="8" fillId="68" borderId="0" xfId="0" applyFont="1" applyFill="1" applyBorder="1" applyAlignment="1" applyProtection="1">
      <alignment horizontal="left" vertical="top" wrapText="1"/>
    </xf>
    <xf numFmtId="0" fontId="8" fillId="68" borderId="49" xfId="0" applyFont="1" applyFill="1" applyBorder="1" applyAlignment="1" applyProtection="1">
      <alignment horizontal="left" vertical="top" wrapText="1"/>
    </xf>
    <xf numFmtId="0" fontId="45" fillId="0" borderId="1" xfId="0" applyFont="1" applyFill="1" applyBorder="1" applyAlignment="1" applyProtection="1">
      <alignment horizontal="center" vertical="center"/>
    </xf>
    <xf numFmtId="1" fontId="45" fillId="0" borderId="1" xfId="11" applyNumberFormat="1" applyFont="1" applyFill="1" applyBorder="1" applyAlignment="1" applyProtection="1">
      <alignment horizontal="center" vertical="center" wrapText="1"/>
    </xf>
    <xf numFmtId="1" fontId="45" fillId="0" borderId="1" xfId="12" applyNumberFormat="1" applyFont="1" applyFill="1" applyBorder="1" applyAlignment="1" applyProtection="1">
      <alignment horizontal="center" vertical="center" wrapText="1"/>
    </xf>
    <xf numFmtId="1" fontId="97" fillId="0" borderId="1" xfId="12" applyNumberFormat="1" applyFont="1" applyFill="1" applyBorder="1" applyAlignment="1" applyProtection="1">
      <alignment horizontal="center" vertical="center" wrapText="1"/>
    </xf>
    <xf numFmtId="0" fontId="0" fillId="0" borderId="0" xfId="0" applyAlignment="1">
      <alignment horizontal="right"/>
    </xf>
    <xf numFmtId="0" fontId="92" fillId="0" borderId="0" xfId="814" applyFont="1" applyFill="1" applyBorder="1" applyAlignment="1" applyProtection="1">
      <alignment horizontal="center" vertical="center" wrapText="1"/>
    </xf>
    <xf numFmtId="0" fontId="99" fillId="0" borderId="0" xfId="814" applyFont="1" applyFill="1" applyBorder="1" applyAlignment="1" applyProtection="1">
      <alignment horizontal="left" vertical="center" wrapText="1"/>
    </xf>
    <xf numFmtId="0" fontId="100" fillId="0" borderId="0" xfId="0" applyFont="1" applyFill="1" applyBorder="1" applyAlignment="1">
      <alignment horizontal="left" vertical="center" wrapText="1"/>
    </xf>
    <xf numFmtId="198" fontId="101" fillId="0" borderId="0" xfId="0" applyNumberFormat="1" applyFont="1" applyFill="1" applyBorder="1" applyAlignment="1">
      <alignment horizontal="right" vertical="center" wrapText="1"/>
    </xf>
    <xf numFmtId="0" fontId="92" fillId="3" borderId="0" xfId="814" applyFont="1" applyFill="1" applyBorder="1" applyAlignment="1" applyProtection="1">
      <alignment horizontal="center" vertical="center" wrapText="1"/>
    </xf>
    <xf numFmtId="0" fontId="0" fillId="3" borderId="0" xfId="0" applyFill="1"/>
    <xf numFmtId="0" fontId="8" fillId="0" borderId="1" xfId="0" applyFont="1" applyFill="1" applyBorder="1" applyAlignment="1" applyProtection="1">
      <alignment horizontal="center" wrapText="1"/>
    </xf>
    <xf numFmtId="1" fontId="89" fillId="0" borderId="8" xfId="12" applyNumberFormat="1" applyFont="1" applyBorder="1" applyAlignment="1" applyProtection="1">
      <alignment horizontal="center" vertical="center" wrapText="1"/>
    </xf>
    <xf numFmtId="0" fontId="89" fillId="3" borderId="8" xfId="0" applyFont="1" applyFill="1" applyBorder="1" applyAlignment="1" applyProtection="1">
      <alignment vertical="center" wrapText="1"/>
    </xf>
    <xf numFmtId="0" fontId="89" fillId="0" borderId="8" xfId="0" applyFont="1" applyFill="1" applyBorder="1" applyAlignment="1" applyProtection="1">
      <alignment horizontal="center" vertical="center" wrapText="1"/>
    </xf>
    <xf numFmtId="4" fontId="89" fillId="3" borderId="8" xfId="0" applyNumberFormat="1" applyFont="1" applyFill="1" applyBorder="1" applyAlignment="1" applyProtection="1">
      <alignment horizontal="center" vertical="center"/>
    </xf>
    <xf numFmtId="4" fontId="89" fillId="0" borderId="8" xfId="0" applyNumberFormat="1" applyFont="1" applyFill="1" applyBorder="1" applyAlignment="1" applyProtection="1">
      <alignment horizontal="center" vertical="center" wrapText="1"/>
    </xf>
    <xf numFmtId="0" fontId="0" fillId="0" borderId="1" xfId="0" applyBorder="1" applyProtection="1"/>
    <xf numFmtId="0" fontId="0" fillId="0" borderId="1" xfId="0" applyBorder="1"/>
    <xf numFmtId="1" fontId="5" fillId="0" borderId="8" xfId="11" applyNumberFormat="1" applyFont="1" applyFill="1" applyBorder="1" applyAlignment="1" applyProtection="1">
      <alignment horizontal="center" vertical="center" wrapText="1"/>
    </xf>
    <xf numFmtId="0" fontId="7" fillId="0" borderId="8" xfId="0" applyFont="1" applyBorder="1" applyAlignment="1" applyProtection="1">
      <alignment vertical="center" wrapText="1"/>
    </xf>
    <xf numFmtId="0" fontId="5" fillId="0" borderId="8" xfId="0" applyFont="1" applyBorder="1" applyAlignment="1" applyProtection="1">
      <alignment horizontal="center" vertical="center" wrapText="1"/>
    </xf>
    <xf numFmtId="0" fontId="5" fillId="0" borderId="8" xfId="0" applyFont="1" applyBorder="1" applyAlignment="1" applyProtection="1">
      <alignment horizontal="right"/>
    </xf>
    <xf numFmtId="0" fontId="0" fillId="0" borderId="8" xfId="0" applyFill="1" applyBorder="1" applyAlignment="1" applyProtection="1">
      <alignment horizontal="right"/>
    </xf>
    <xf numFmtId="198" fontId="103" fillId="0" borderId="41" xfId="0" applyNumberFormat="1" applyFont="1" applyFill="1" applyBorder="1" applyAlignment="1">
      <alignment horizontal="right" vertical="center" wrapText="1"/>
    </xf>
    <xf numFmtId="4" fontId="8" fillId="0" borderId="1" xfId="0" applyNumberFormat="1" applyFont="1" applyBorder="1" applyAlignment="1" applyProtection="1">
      <alignment horizontal="right" vertical="center"/>
    </xf>
    <xf numFmtId="4" fontId="8" fillId="0" borderId="1" xfId="0" applyNumberFormat="1" applyFont="1" applyBorder="1" applyAlignment="1">
      <alignment horizontal="right" vertical="center"/>
    </xf>
    <xf numFmtId="4" fontId="8" fillId="2" borderId="1" xfId="0" applyNumberFormat="1" applyFont="1" applyFill="1" applyBorder="1" applyAlignment="1">
      <alignment horizontal="right" vertical="center"/>
    </xf>
    <xf numFmtId="0" fontId="8" fillId="0" borderId="1" xfId="0" applyFont="1" applyFill="1" applyBorder="1" applyAlignment="1" applyProtection="1">
      <alignment horizontal="center" wrapText="1"/>
    </xf>
    <xf numFmtId="0" fontId="0" fillId="0" borderId="1" xfId="0" applyBorder="1" applyAlignment="1">
      <alignment horizontal="center" wrapText="1"/>
    </xf>
    <xf numFmtId="0" fontId="97" fillId="0" borderId="1" xfId="0" applyFont="1" applyFill="1" applyBorder="1" applyAlignment="1" applyProtection="1">
      <alignment horizontal="center" vertical="center" wrapText="1"/>
    </xf>
    <xf numFmtId="0" fontId="0" fillId="0" borderId="1" xfId="0" applyBorder="1" applyAlignment="1"/>
    <xf numFmtId="0" fontId="91" fillId="0" borderId="1"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0" fillId="0" borderId="6" xfId="0" applyBorder="1" applyAlignment="1"/>
    <xf numFmtId="0" fontId="0" fillId="0" borderId="2" xfId="0" applyBorder="1" applyAlignment="1"/>
    <xf numFmtId="0" fontId="92" fillId="65" borderId="0" xfId="814" applyFont="1" applyBorder="1" applyAlignment="1" applyProtection="1">
      <alignment horizontal="center" vertical="center" wrapText="1"/>
    </xf>
    <xf numFmtId="0" fontId="0" fillId="0" borderId="0" xfId="0" applyBorder="1" applyAlignment="1"/>
    <xf numFmtId="0" fontId="92" fillId="0" borderId="0" xfId="814" applyFont="1" applyFill="1" applyBorder="1" applyAlignment="1" applyProtection="1">
      <alignment horizontal="left" vertical="center" wrapText="1"/>
    </xf>
    <xf numFmtId="0" fontId="102" fillId="0" borderId="0" xfId="0" applyFont="1" applyFill="1" applyBorder="1" applyAlignment="1">
      <alignment horizontal="left" vertical="center" wrapText="1"/>
    </xf>
    <xf numFmtId="0" fontId="102" fillId="0" borderId="0" xfId="0" applyFont="1" applyAlignment="1"/>
    <xf numFmtId="1" fontId="91" fillId="0" borderId="4" xfId="12" applyNumberFormat="1" applyFont="1" applyFill="1" applyBorder="1" applyAlignment="1" applyProtection="1">
      <alignment horizontal="center" vertical="center" wrapText="1"/>
    </xf>
    <xf numFmtId="1" fontId="91" fillId="0" borderId="6" xfId="12" applyNumberFormat="1" applyFont="1" applyFill="1" applyBorder="1" applyAlignment="1" applyProtection="1">
      <alignment horizontal="center" vertical="center"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1" fontId="45" fillId="0" borderId="3" xfId="11" applyNumberFormat="1" applyFont="1" applyFill="1" applyBorder="1" applyAlignment="1" applyProtection="1">
      <alignment horizontal="center" vertical="center" wrapText="1"/>
    </xf>
    <xf numFmtId="1" fontId="45" fillId="0" borderId="5" xfId="11" applyNumberFormat="1" applyFont="1" applyFill="1" applyBorder="1" applyAlignment="1" applyProtection="1">
      <alignment horizontal="center" vertical="center" wrapText="1"/>
    </xf>
    <xf numFmtId="1" fontId="45" fillId="0" borderId="8" xfId="11" applyNumberFormat="1" applyFont="1" applyFill="1" applyBorder="1" applyAlignment="1" applyProtection="1">
      <alignment horizontal="center" vertical="center" wrapText="1"/>
    </xf>
    <xf numFmtId="1" fontId="45" fillId="0" borderId="3" xfId="12" applyNumberFormat="1" applyFont="1" applyFill="1" applyBorder="1" applyAlignment="1" applyProtection="1">
      <alignment horizontal="center" vertical="center" wrapText="1"/>
    </xf>
    <xf numFmtId="1" fontId="45" fillId="0" borderId="5" xfId="12" applyNumberFormat="1" applyFont="1" applyFill="1" applyBorder="1" applyAlignment="1" applyProtection="1">
      <alignment horizontal="center" vertical="center" wrapText="1"/>
    </xf>
    <xf numFmtId="1" fontId="45" fillId="0" borderId="8" xfId="12" applyNumberFormat="1" applyFont="1" applyFill="1" applyBorder="1" applyAlignment="1" applyProtection="1">
      <alignment horizontal="center" vertical="center" wrapText="1"/>
    </xf>
    <xf numFmtId="0" fontId="5" fillId="0" borderId="4"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4" xfId="7" applyFont="1" applyBorder="1" applyAlignment="1" applyProtection="1">
      <alignment horizontal="left" vertical="center" wrapText="1"/>
    </xf>
    <xf numFmtId="0" fontId="5" fillId="0" borderId="2" xfId="7" applyFont="1" applyBorder="1" applyAlignment="1" applyProtection="1">
      <alignment horizontal="left" vertical="center" wrapText="1"/>
    </xf>
    <xf numFmtId="0" fontId="5" fillId="2" borderId="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89" fillId="3" borderId="4" xfId="0" applyFont="1" applyFill="1" applyBorder="1" applyAlignment="1" applyProtection="1">
      <alignment horizontal="left" vertical="center" wrapText="1"/>
    </xf>
    <xf numFmtId="0" fontId="89" fillId="3" borderId="2" xfId="0" applyFont="1" applyFill="1" applyBorder="1" applyAlignment="1" applyProtection="1">
      <alignment horizontal="left" vertical="center" wrapText="1"/>
    </xf>
    <xf numFmtId="0" fontId="89" fillId="0" borderId="37" xfId="0" applyFont="1" applyFill="1" applyBorder="1" applyAlignment="1" applyProtection="1">
      <alignment horizontal="left" vertical="top" wrapText="1"/>
    </xf>
    <xf numFmtId="0" fontId="94" fillId="0" borderId="0" xfId="7" applyFont="1" applyAlignment="1" applyProtection="1">
      <alignment horizontal="left"/>
    </xf>
    <xf numFmtId="0" fontId="90" fillId="2" borderId="4" xfId="0" applyFont="1" applyFill="1" applyBorder="1" applyAlignment="1" applyProtection="1">
      <alignment horizontal="center" vertical="center" wrapText="1"/>
    </xf>
    <xf numFmtId="0" fontId="90" fillId="2" borderId="2" xfId="0" applyFont="1" applyFill="1" applyBorder="1" applyAlignment="1" applyProtection="1">
      <alignment horizontal="center" vertical="center" wrapText="1"/>
    </xf>
    <xf numFmtId="0" fontId="89" fillId="3" borderId="38" xfId="0" applyFont="1" applyFill="1" applyBorder="1" applyAlignment="1" applyProtection="1">
      <alignment horizontal="left" vertical="center" wrapText="1"/>
    </xf>
    <xf numFmtId="0" fontId="89" fillId="3" borderId="39" xfId="0" applyFont="1" applyFill="1" applyBorder="1" applyAlignment="1" applyProtection="1">
      <alignment horizontal="left" vertical="center" wrapText="1"/>
    </xf>
    <xf numFmtId="0" fontId="89" fillId="3" borderId="40" xfId="0" applyFont="1" applyFill="1" applyBorder="1" applyAlignment="1" applyProtection="1">
      <alignment horizontal="left" vertical="center" wrapText="1"/>
    </xf>
    <xf numFmtId="0" fontId="89" fillId="68" borderId="37" xfId="7" applyFont="1" applyFill="1" applyBorder="1" applyAlignment="1" applyProtection="1">
      <alignment horizontal="left" vertical="top" wrapText="1"/>
    </xf>
    <xf numFmtId="0" fontId="89" fillId="0" borderId="38" xfId="0" applyFont="1" applyFill="1" applyBorder="1" applyAlignment="1" applyProtection="1">
      <alignment horizontal="left" vertical="center" wrapText="1"/>
    </xf>
    <xf numFmtId="0" fontId="89" fillId="0" borderId="39" xfId="0" applyFont="1" applyFill="1" applyBorder="1" applyAlignment="1" applyProtection="1">
      <alignment horizontal="left" vertical="center" wrapText="1"/>
    </xf>
    <xf numFmtId="0" fontId="89" fillId="0" borderId="40" xfId="0" applyFont="1" applyFill="1" applyBorder="1" applyAlignment="1" applyProtection="1">
      <alignment horizontal="left" vertical="center" wrapText="1"/>
    </xf>
    <xf numFmtId="0" fontId="89" fillId="68" borderId="37" xfId="0" applyFont="1" applyFill="1" applyBorder="1" applyAlignment="1" applyProtection="1">
      <alignment horizontal="left" vertical="top" wrapText="1"/>
    </xf>
    <xf numFmtId="0" fontId="89" fillId="68" borderId="37" xfId="7" applyFont="1" applyFill="1" applyBorder="1" applyAlignment="1" applyProtection="1">
      <alignment horizontal="left" vertical="center" wrapText="1"/>
    </xf>
    <xf numFmtId="0" fontId="89" fillId="0" borderId="37" xfId="7" applyFont="1" applyBorder="1" applyAlignment="1" applyProtection="1">
      <alignment horizontal="left" vertical="top" wrapText="1"/>
    </xf>
    <xf numFmtId="4" fontId="88" fillId="0" borderId="33" xfId="3229" applyNumberFormat="1" applyFont="1" applyFill="1" applyAlignment="1" applyProtection="1">
      <alignment horizontal="center" vertical="center"/>
    </xf>
    <xf numFmtId="0" fontId="5" fillId="0" borderId="1" xfId="11" applyFont="1" applyFill="1" applyBorder="1" applyAlignment="1" applyProtection="1">
      <alignment horizontal="center" vertical="center" wrapText="1"/>
    </xf>
    <xf numFmtId="0" fontId="5" fillId="0" borderId="3" xfId="11" applyFont="1" applyFill="1" applyBorder="1" applyAlignment="1" applyProtection="1">
      <alignment horizontal="center" vertical="center" wrapText="1"/>
    </xf>
    <xf numFmtId="0" fontId="89" fillId="0" borderId="36" xfId="7" applyFont="1" applyBorder="1" applyAlignment="1" applyProtection="1">
      <alignment horizontal="left" vertical="center" wrapText="1"/>
    </xf>
    <xf numFmtId="0" fontId="89" fillId="0" borderId="35" xfId="7" applyFont="1" applyBorder="1" applyAlignment="1" applyProtection="1">
      <alignment horizontal="left" vertical="center" wrapText="1"/>
    </xf>
    <xf numFmtId="0" fontId="89" fillId="0" borderId="4" xfId="7" applyFont="1" applyBorder="1" applyAlignment="1" applyProtection="1">
      <alignment horizontal="left" vertical="center" wrapText="1"/>
    </xf>
    <xf numFmtId="0" fontId="89" fillId="0" borderId="2" xfId="7"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35" xfId="0" applyFont="1" applyBorder="1" applyAlignment="1" applyProtection="1">
      <alignment horizontal="left" vertical="center" wrapText="1"/>
    </xf>
    <xf numFmtId="0" fontId="8" fillId="0" borderId="3"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3"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4" fontId="8" fillId="0" borderId="31" xfId="0" applyNumberFormat="1" applyFont="1" applyFill="1" applyBorder="1" applyAlignment="1" applyProtection="1">
      <alignment horizontal="center" vertical="center" wrapText="1"/>
    </xf>
    <xf numFmtId="4" fontId="8" fillId="0" borderId="32" xfId="0" applyNumberFormat="1" applyFont="1" applyFill="1" applyBorder="1" applyAlignment="1" applyProtection="1">
      <alignment horizontal="center" vertical="center" wrapText="1"/>
    </xf>
    <xf numFmtId="4" fontId="8" fillId="0" borderId="34" xfId="0" applyNumberFormat="1" applyFont="1" applyFill="1" applyBorder="1" applyAlignment="1" applyProtection="1">
      <alignment horizontal="center" vertical="center" wrapText="1"/>
    </xf>
    <xf numFmtId="0" fontId="8" fillId="2" borderId="4" xfId="0" applyFont="1" applyFill="1" applyBorder="1" applyAlignment="1" applyProtection="1">
      <alignment horizontal="left" wrapText="1"/>
    </xf>
    <xf numFmtId="0" fontId="8" fillId="2" borderId="2" xfId="0" applyFont="1" applyFill="1" applyBorder="1" applyAlignment="1" applyProtection="1">
      <alignment horizontal="left" wrapText="1"/>
    </xf>
    <xf numFmtId="0" fontId="8" fillId="2" borderId="4" xfId="0" applyFont="1" applyFill="1" applyBorder="1" applyAlignment="1" applyProtection="1">
      <alignment horizontal="left" vertical="center" wrapText="1"/>
    </xf>
    <xf numFmtId="0" fontId="8" fillId="2" borderId="2" xfId="0" applyFont="1" applyFill="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5" fillId="0" borderId="4" xfId="12" applyFont="1" applyFill="1" applyBorder="1" applyAlignment="1" applyProtection="1">
      <alignment horizontal="left" vertical="center" wrapText="1"/>
    </xf>
    <xf numFmtId="0" fontId="5" fillId="0" borderId="2" xfId="12" applyFont="1" applyFill="1" applyBorder="1" applyAlignment="1" applyProtection="1">
      <alignment horizontal="left" vertical="center" wrapText="1"/>
    </xf>
    <xf numFmtId="0" fontId="5" fillId="3" borderId="4" xfId="7" applyFont="1" applyFill="1" applyBorder="1" applyAlignment="1" applyProtection="1">
      <alignment horizontal="left" vertical="center" wrapText="1"/>
    </xf>
    <xf numFmtId="0" fontId="5" fillId="3" borderId="2" xfId="7" applyFont="1" applyFill="1" applyBorder="1" applyAlignment="1" applyProtection="1">
      <alignment horizontal="left" vertical="center" wrapText="1"/>
    </xf>
    <xf numFmtId="0" fontId="8" fillId="0" borderId="43" xfId="0" applyFont="1" applyBorder="1" applyAlignment="1" applyProtection="1">
      <alignment horizontal="left" wrapText="1"/>
    </xf>
    <xf numFmtId="0" fontId="8" fillId="0" borderId="44" xfId="0" applyFont="1" applyBorder="1" applyAlignment="1" applyProtection="1">
      <alignment horizontal="left" wrapText="1"/>
    </xf>
    <xf numFmtId="0" fontId="8" fillId="0" borderId="46" xfId="0" applyFont="1" applyBorder="1" applyAlignment="1" applyProtection="1">
      <alignment horizontal="left" wrapText="1"/>
    </xf>
    <xf numFmtId="0" fontId="7" fillId="68" borderId="47" xfId="0" applyFont="1" applyFill="1" applyBorder="1" applyAlignment="1" applyProtection="1">
      <alignment horizontal="center" vertical="center" wrapText="1"/>
    </xf>
    <xf numFmtId="0" fontId="7" fillId="68" borderId="42" xfId="0" applyFont="1" applyFill="1" applyBorder="1" applyAlignment="1" applyProtection="1">
      <alignment horizontal="center" vertical="center" wrapText="1"/>
    </xf>
    <xf numFmtId="0" fontId="7" fillId="68" borderId="45" xfId="0" applyFont="1" applyFill="1" applyBorder="1" applyAlignment="1" applyProtection="1">
      <alignment horizontal="center" vertical="center" wrapText="1"/>
    </xf>
    <xf numFmtId="0" fontId="8" fillId="68" borderId="43" xfId="0" applyFont="1" applyFill="1" applyBorder="1" applyAlignment="1" applyProtection="1">
      <alignment horizontal="left" vertical="top" wrapText="1"/>
    </xf>
    <xf numFmtId="0" fontId="8" fillId="68" borderId="44" xfId="0" applyFont="1" applyFill="1" applyBorder="1" applyAlignment="1" applyProtection="1">
      <alignment horizontal="left" vertical="top" wrapText="1"/>
    </xf>
    <xf numFmtId="0" fontId="8" fillId="68" borderId="46" xfId="0" applyFont="1" applyFill="1" applyBorder="1" applyAlignment="1" applyProtection="1">
      <alignment horizontal="left" vertical="top" wrapText="1"/>
    </xf>
    <xf numFmtId="0" fontId="8" fillId="68" borderId="48" xfId="0" applyFont="1" applyFill="1" applyBorder="1" applyAlignment="1" applyProtection="1">
      <alignment horizontal="left"/>
    </xf>
    <xf numFmtId="0" fontId="8" fillId="68" borderId="0" xfId="0" applyFont="1" applyFill="1" applyBorder="1" applyAlignment="1" applyProtection="1">
      <alignment horizontal="left"/>
    </xf>
    <xf numFmtId="0" fontId="8" fillId="68" borderId="49" xfId="0" applyFont="1" applyFill="1" applyBorder="1" applyAlignment="1" applyProtection="1">
      <alignment horizontal="left"/>
    </xf>
    <xf numFmtId="0" fontId="8" fillId="68" borderId="50" xfId="0" applyFont="1" applyFill="1" applyBorder="1" applyAlignment="1" applyProtection="1">
      <alignment horizontal="left"/>
    </xf>
    <xf numFmtId="0" fontId="8" fillId="68" borderId="51" xfId="0" applyFont="1" applyFill="1" applyBorder="1" applyAlignment="1" applyProtection="1">
      <alignment horizontal="left"/>
    </xf>
    <xf numFmtId="0" fontId="8" fillId="68" borderId="52" xfId="0" applyFont="1" applyFill="1" applyBorder="1" applyAlignment="1" applyProtection="1">
      <alignment horizontal="left"/>
    </xf>
    <xf numFmtId="0" fontId="89" fillId="0" borderId="4" xfId="0" applyFont="1" applyFill="1" applyBorder="1" applyAlignment="1" applyProtection="1">
      <alignment horizontal="left" vertical="center" wrapText="1"/>
    </xf>
    <xf numFmtId="0" fontId="89" fillId="0" borderId="2" xfId="0" applyFont="1" applyFill="1" applyBorder="1" applyAlignment="1" applyProtection="1">
      <alignment horizontal="left" vertical="center" wrapText="1"/>
    </xf>
    <xf numFmtId="0" fontId="8" fillId="2" borderId="4" xfId="12" applyFont="1" applyFill="1" applyBorder="1" applyAlignment="1" applyProtection="1">
      <alignment horizontal="left" wrapText="1"/>
    </xf>
    <xf numFmtId="0" fontId="8" fillId="2" borderId="2" xfId="12" applyFont="1" applyFill="1" applyBorder="1" applyAlignment="1" applyProtection="1">
      <alignment horizontal="left" wrapText="1"/>
    </xf>
    <xf numFmtId="0" fontId="8" fillId="68" borderId="43" xfId="0" applyFont="1" applyFill="1" applyBorder="1" applyAlignment="1" applyProtection="1">
      <alignment horizontal="left" wrapText="1"/>
    </xf>
    <xf numFmtId="0" fontId="8" fillId="68" borderId="44" xfId="0" applyFont="1" applyFill="1" applyBorder="1" applyAlignment="1" applyProtection="1">
      <alignment horizontal="left" wrapText="1"/>
    </xf>
    <xf numFmtId="0" fontId="5" fillId="0" borderId="37" xfId="7" applyFont="1" applyBorder="1" applyAlignment="1" applyProtection="1">
      <alignment horizontal="left" vertical="center" wrapText="1"/>
    </xf>
    <xf numFmtId="0" fontId="93" fillId="68" borderId="37" xfId="7" applyFont="1" applyFill="1" applyBorder="1" applyAlignment="1" applyProtection="1">
      <alignment horizontal="left" vertical="top" wrapText="1"/>
    </xf>
    <xf numFmtId="0" fontId="5" fillId="0" borderId="4"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6903</xdr:colOff>
      <xdr:row>95</xdr:row>
      <xdr:rowOff>329628</xdr:rowOff>
    </xdr:from>
    <xdr:ext cx="2779222" cy="219163"/>
    <mc:AlternateContent xmlns:mc="http://schemas.openxmlformats.org/markup-compatibility/2006" xmlns:a14="http://schemas.microsoft.com/office/drawing/2010/main">
      <mc:Choice Requires="a14">
        <xdr:sp macro="" textlink="">
          <xdr:nvSpPr>
            <xdr:cNvPr id="3" name="TextBox 2"/>
            <xdr:cNvSpPr txBox="1"/>
          </xdr:nvSpPr>
          <xdr:spPr>
            <a:xfrm>
              <a:off x="4359828" y="192239328"/>
              <a:ext cx="277922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rPr>
                <a:t>L</a:t>
              </a:r>
              <a:r>
                <a:rPr lang="en-US" sz="1400" i="1" baseline="0">
                  <a:solidFill>
                    <a:schemeClr val="accent1">
                      <a:lumMod val="75000"/>
                    </a:schemeClr>
                  </a:solidFill>
                </a:rPr>
                <a:t> </a:t>
              </a:r>
              <a:r>
                <a:rPr lang="ru-RU" sz="1400" i="1" baseline="0">
                  <a:solidFill>
                    <a:schemeClr val="accent1">
                      <a:lumMod val="75000"/>
                    </a:schemeClr>
                  </a:solidFill>
                </a:rPr>
                <a:t>опр.</a:t>
              </a:r>
              <a14:m>
                <m:oMath xmlns:m="http://schemas.openxmlformats.org/officeDocument/2006/math">
                  <m:r>
                    <a:rPr lang="en-US" sz="1400" i="1">
                      <a:solidFill>
                        <a:schemeClr val="accent1">
                          <a:lumMod val="75000"/>
                        </a:schemeClr>
                      </a:solidFill>
                      <a:latin typeface="Cambria Math" panose="02040503050406030204" pitchFamily="18" charset="0"/>
                    </a:rPr>
                    <m:t>=</m:t>
                  </m:r>
                  <m:r>
                    <a:rPr lang="en-US" sz="1400" b="0" i="1">
                      <a:solidFill>
                        <a:schemeClr val="accent1">
                          <a:lumMod val="75000"/>
                        </a:schemeClr>
                      </a:solidFill>
                      <a:latin typeface="Cambria Math" panose="02040503050406030204" pitchFamily="18" charset="0"/>
                    </a:rPr>
                    <m:t>(</m:t>
                  </m:r>
                  <m:nary>
                    <m:naryPr>
                      <m:chr m:val="∑"/>
                      <m:ctrlPr>
                        <a:rPr lang="en-US" sz="1400" i="1">
                          <a:solidFill>
                            <a:schemeClr val="accent1">
                              <a:lumMod val="75000"/>
                            </a:schemeClr>
                          </a:solidFill>
                          <a:latin typeface="Cambria Math" panose="02040503050406030204" pitchFamily="18" charset="0"/>
                        </a:rPr>
                      </m:ctrlPr>
                    </m:naryPr>
                    <m:sub>
                      <m:r>
                        <a:rPr lang="en-US" sz="1400" i="1">
                          <a:solidFill>
                            <a:schemeClr val="accent1">
                              <a:lumMod val="75000"/>
                            </a:schemeClr>
                          </a:solidFill>
                          <a:latin typeface="Cambria Math" panose="02040503050406030204" pitchFamily="18" charset="0"/>
                        </a:rPr>
                        <m:t>𝑘</m:t>
                      </m:r>
                      <m:r>
                        <a:rPr lang="en-US" sz="1400" i="1">
                          <a:solidFill>
                            <a:schemeClr val="accent1">
                              <a:lumMod val="75000"/>
                            </a:schemeClr>
                          </a:solidFill>
                          <a:latin typeface="Cambria Math" panose="02040503050406030204" pitchFamily="18" charset="0"/>
                        </a:rPr>
                        <m:t>=1</m:t>
                      </m:r>
                    </m:sub>
                    <m:sup>
                      <m:r>
                        <a:rPr lang="en-US" sz="1400" i="1">
                          <a:solidFill>
                            <a:schemeClr val="accent1">
                              <a:lumMod val="75000"/>
                            </a:schemeClr>
                          </a:solidFill>
                          <a:latin typeface="Cambria Math" panose="02040503050406030204" pitchFamily="18" charset="0"/>
                        </a:rPr>
                        <m:t>𝑛</m:t>
                      </m:r>
                    </m:sup>
                    <m:e>
                      <m:r>
                        <a:rPr lang="ru-RU" sz="1400" b="0" i="1">
                          <a:solidFill>
                            <a:schemeClr val="accent1">
                              <a:lumMod val="75000"/>
                            </a:schemeClr>
                          </a:solidFill>
                          <a:latin typeface="Cambria Math" panose="02040503050406030204" pitchFamily="18" charset="0"/>
                        </a:rPr>
                        <m:t> </m:t>
                      </m:r>
                      <m:sSub>
                        <m:sSubPr>
                          <m:ctrlPr>
                            <a:rPr lang="en-US" sz="1400" b="0" i="1">
                              <a:solidFill>
                                <a:schemeClr val="accent1">
                                  <a:lumMod val="75000"/>
                                </a:schemeClr>
                              </a:solidFill>
                              <a:latin typeface="Cambria Math" panose="02040503050406030204" pitchFamily="18" charset="0"/>
                            </a:rPr>
                          </m:ctrlPr>
                        </m:sSubPr>
                        <m:e>
                          <m:r>
                            <a:rPr lang="en-US" sz="1400" b="0" i="1">
                              <a:solidFill>
                                <a:schemeClr val="accent1">
                                  <a:lumMod val="75000"/>
                                </a:schemeClr>
                              </a:solidFill>
                              <a:latin typeface="Cambria Math" panose="02040503050406030204" pitchFamily="18" charset="0"/>
                            </a:rPr>
                            <m:t>𝐿</m:t>
                          </m:r>
                        </m:e>
                        <m:sub>
                          <m:r>
                            <a:rPr lang="en-US" sz="1400" b="0" i="1">
                              <a:solidFill>
                                <a:schemeClr val="accent1">
                                  <a:lumMod val="75000"/>
                                </a:schemeClr>
                              </a:solidFill>
                              <a:latin typeface="Cambria Math" panose="02040503050406030204" pitchFamily="18" charset="0"/>
                            </a:rPr>
                            <m:t>𝑘</m:t>
                          </m:r>
                        </m:sub>
                      </m:sSub>
                      <m:r>
                        <a:rPr lang="en-US" sz="1400" b="0" i="1">
                          <a:solidFill>
                            <a:schemeClr val="accent1">
                              <a:lumMod val="75000"/>
                            </a:schemeClr>
                          </a:solidFill>
                          <a:latin typeface="Cambria Math" panose="02040503050406030204" pitchFamily="18" charset="0"/>
                        </a:rPr>
                        <m:t> +</m:t>
                      </m:r>
                      <m:sSub>
                        <m:sSubPr>
                          <m:ctrlP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ctrlPr>
                        </m:sSubPr>
                        <m:e>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𝐿</m:t>
                          </m:r>
                        </m:e>
                        <m:sub>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осн. </m:t>
                          </m:r>
                        </m:sub>
                      </m:sSub>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−500</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m:t>
                      </m:r>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𝑛</m:t>
                      </m:r>
                    </m:e>
                  </m:nary>
                </m:oMath>
              </a14:m>
              <a:endParaRPr lang="ru-RU" sz="1400" i="1">
                <a:solidFill>
                  <a:schemeClr val="accent1">
                    <a:lumMod val="75000"/>
                  </a:schemeClr>
                </a:solidFill>
              </a:endParaRPr>
            </a:p>
          </xdr:txBody>
        </xdr:sp>
      </mc:Choice>
      <mc:Fallback xmlns="">
        <xdr:sp macro="" textlink="">
          <xdr:nvSpPr>
            <xdr:cNvPr id="3" name="TextBox 2"/>
            <xdr:cNvSpPr txBox="1"/>
          </xdr:nvSpPr>
          <xdr:spPr>
            <a:xfrm>
              <a:off x="4359828" y="192239328"/>
              <a:ext cx="277922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rPr>
                <a:t>L</a:t>
              </a:r>
              <a:r>
                <a:rPr lang="en-US" sz="1400" i="1" baseline="0">
                  <a:solidFill>
                    <a:schemeClr val="accent1">
                      <a:lumMod val="75000"/>
                    </a:schemeClr>
                  </a:solidFill>
                </a:rPr>
                <a:t> </a:t>
              </a:r>
              <a:r>
                <a:rPr lang="ru-RU" sz="1400" i="1" baseline="0">
                  <a:solidFill>
                    <a:schemeClr val="accent1">
                      <a:lumMod val="75000"/>
                    </a:schemeClr>
                  </a:solidFill>
                </a:rPr>
                <a:t>опр.</a:t>
              </a:r>
              <a:r>
                <a:rPr lang="en-US" sz="1400" i="0">
                  <a:solidFill>
                    <a:schemeClr val="accent1">
                      <a:lumMod val="75000"/>
                    </a:schemeClr>
                  </a:solidFill>
                  <a:latin typeface="Cambria Math" panose="02040503050406030204" pitchFamily="18" charset="0"/>
                </a:rPr>
                <a:t>=</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∑_(𝑘=1)^𝑛</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lang="ru-RU" sz="1400" b="0" i="0">
                  <a:solidFill>
                    <a:schemeClr val="accent1">
                      <a:lumMod val="75000"/>
                    </a:schemeClr>
                  </a:solidFill>
                  <a:latin typeface="Cambria Math" panose="02040503050406030204" pitchFamily="18" charset="0"/>
                </a:rPr>
                <a:t> </a:t>
              </a:r>
              <a:r>
                <a:rPr lang="en-US" sz="1400" b="0" i="0">
                  <a:solidFill>
                    <a:schemeClr val="accent1">
                      <a:lumMod val="75000"/>
                    </a:schemeClr>
                  </a:solidFill>
                  <a:latin typeface="Cambria Math" panose="02040503050406030204" pitchFamily="18" charset="0"/>
                </a:rPr>
                <a:t>𝐿_𝑘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𝐿_(</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осн.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−500</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𝑛〗</a:t>
              </a:r>
              <a:endParaRPr lang="ru-RU" sz="1400" i="1">
                <a:solidFill>
                  <a:schemeClr val="accent1">
                    <a:lumMod val="75000"/>
                  </a:schemeClr>
                </a:solidFill>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pageSetUpPr fitToPage="1"/>
  </sheetPr>
  <dimension ref="A1:R101"/>
  <sheetViews>
    <sheetView tabSelected="1" view="pageBreakPreview" topLeftCell="A79" zoomScale="60" zoomScaleNormal="90" workbookViewId="0">
      <selection activeCell="F6" sqref="F6:H6"/>
    </sheetView>
  </sheetViews>
  <sheetFormatPr defaultRowHeight="15"/>
  <cols>
    <col min="1" max="1" width="6.7109375" customWidth="1"/>
    <col min="2" max="2" width="8.5703125" customWidth="1"/>
    <col min="3" max="3" width="48.7109375" customWidth="1"/>
    <col min="4" max="4" width="12.42578125" customWidth="1"/>
    <col min="5" max="5" width="46.42578125" customWidth="1"/>
    <col min="6" max="6" width="13.42578125" style="1" customWidth="1"/>
    <col min="7" max="7" width="13.42578125" customWidth="1"/>
    <col min="8" max="8" width="18" customWidth="1"/>
    <col min="9" max="9" width="21.28515625" customWidth="1"/>
    <col min="10" max="10" width="24.5703125" customWidth="1"/>
  </cols>
  <sheetData>
    <row r="1" spans="1:18" ht="18" customHeight="1">
      <c r="A1" s="3"/>
      <c r="B1" s="2"/>
      <c r="C1" s="2"/>
      <c r="D1" s="2"/>
      <c r="F1"/>
      <c r="J1" s="83" t="s">
        <v>171</v>
      </c>
    </row>
    <row r="2" spans="1:18" ht="45" customHeight="1">
      <c r="A2" s="116" t="s">
        <v>155</v>
      </c>
      <c r="B2" s="116"/>
      <c r="C2" s="116"/>
      <c r="D2" s="116"/>
      <c r="E2" s="116"/>
      <c r="F2" s="116"/>
      <c r="G2" s="116"/>
      <c r="H2" s="116"/>
      <c r="I2" s="117"/>
      <c r="J2" s="117"/>
    </row>
    <row r="3" spans="1:18" s="89" customFormat="1" ht="17.25" customHeight="1">
      <c r="A3" s="88"/>
      <c r="B3" s="88"/>
      <c r="C3" s="88"/>
      <c r="D3" s="88"/>
      <c r="E3" s="88"/>
      <c r="F3" s="88"/>
      <c r="G3" s="88"/>
      <c r="H3" s="88"/>
    </row>
    <row r="4" spans="1:18" s="1" customFormat="1" ht="29.25" customHeight="1">
      <c r="A4" s="118" t="s">
        <v>173</v>
      </c>
      <c r="B4" s="119"/>
      <c r="C4" s="119"/>
      <c r="D4" s="120"/>
      <c r="E4" s="120"/>
      <c r="F4" s="103">
        <v>0</v>
      </c>
      <c r="G4" s="84"/>
      <c r="H4" s="84"/>
      <c r="I4" s="2"/>
      <c r="J4" s="2"/>
      <c r="K4" s="2"/>
      <c r="L4" s="2"/>
      <c r="M4" s="2"/>
      <c r="N4" s="2"/>
      <c r="O4" s="2"/>
      <c r="P4" s="2"/>
      <c r="Q4" s="60"/>
      <c r="R4" s="2"/>
    </row>
    <row r="5" spans="1:18" s="1" customFormat="1" ht="16.5" customHeight="1">
      <c r="A5" s="85"/>
      <c r="B5" s="86"/>
      <c r="C5" s="86"/>
      <c r="D5" s="87"/>
      <c r="E5" s="84"/>
      <c r="F5" s="84"/>
      <c r="G5" s="84"/>
      <c r="H5" s="84"/>
      <c r="I5" s="2"/>
      <c r="J5" s="2"/>
      <c r="K5" s="2"/>
      <c r="L5" s="2"/>
      <c r="M5" s="2"/>
      <c r="N5" s="2"/>
      <c r="O5" s="2"/>
      <c r="P5" s="2"/>
      <c r="Q5" s="60"/>
      <c r="R5" s="2"/>
    </row>
    <row r="6" spans="1:18" ht="44.25" customHeight="1">
      <c r="A6" s="156" t="s">
        <v>125</v>
      </c>
      <c r="B6" s="156" t="s">
        <v>126</v>
      </c>
      <c r="C6" s="164" t="s">
        <v>0</v>
      </c>
      <c r="D6" s="166" t="s">
        <v>1</v>
      </c>
      <c r="E6" s="164" t="s">
        <v>2</v>
      </c>
      <c r="F6" s="168" t="s">
        <v>3</v>
      </c>
      <c r="G6" s="169"/>
      <c r="H6" s="170"/>
      <c r="I6" s="107" t="s">
        <v>172</v>
      </c>
      <c r="J6" s="108"/>
    </row>
    <row r="7" spans="1:18" ht="21" customHeight="1">
      <c r="A7" s="157"/>
      <c r="B7" s="157"/>
      <c r="C7" s="165"/>
      <c r="D7" s="167"/>
      <c r="E7" s="165"/>
      <c r="F7" s="155" t="s">
        <v>30</v>
      </c>
      <c r="G7" s="155"/>
      <c r="H7" s="4" t="s">
        <v>29</v>
      </c>
      <c r="I7" s="90" t="s">
        <v>30</v>
      </c>
      <c r="J7" s="4" t="s">
        <v>29</v>
      </c>
    </row>
    <row r="8" spans="1:18" s="74" customFormat="1" ht="30" customHeight="1">
      <c r="A8" s="109" t="s">
        <v>161</v>
      </c>
      <c r="B8" s="109"/>
      <c r="C8" s="109"/>
      <c r="D8" s="109"/>
      <c r="E8" s="109"/>
      <c r="F8" s="109"/>
      <c r="G8" s="109"/>
      <c r="H8" s="109"/>
      <c r="I8" s="110"/>
      <c r="J8" s="110"/>
    </row>
    <row r="9" spans="1:18" s="74" customFormat="1" ht="30" customHeight="1">
      <c r="A9" s="109"/>
      <c r="B9" s="109"/>
      <c r="C9" s="109"/>
      <c r="D9" s="109"/>
      <c r="E9" s="109"/>
      <c r="F9" s="109"/>
      <c r="G9" s="109"/>
      <c r="H9" s="109"/>
      <c r="I9" s="110"/>
      <c r="J9" s="110"/>
    </row>
    <row r="10" spans="1:18" s="1" customFormat="1" ht="45.75" customHeight="1">
      <c r="A10" s="129">
        <v>73</v>
      </c>
      <c r="B10" s="91">
        <v>73</v>
      </c>
      <c r="C10" s="92" t="s">
        <v>159</v>
      </c>
      <c r="D10" s="93"/>
      <c r="E10" s="158" t="s">
        <v>160</v>
      </c>
      <c r="F10" s="159"/>
      <c r="G10" s="94"/>
      <c r="H10" s="95"/>
      <c r="I10" s="96"/>
      <c r="J10" s="97"/>
    </row>
    <row r="11" spans="1:18" s="1" customFormat="1" ht="102" customHeight="1">
      <c r="A11" s="129"/>
      <c r="B11" s="66" t="s">
        <v>149</v>
      </c>
      <c r="C11" s="69" t="s">
        <v>154</v>
      </c>
      <c r="D11" s="65" t="s">
        <v>150</v>
      </c>
      <c r="E11" s="160" t="s">
        <v>151</v>
      </c>
      <c r="F11" s="161"/>
      <c r="G11" s="67">
        <v>132</v>
      </c>
      <c r="H11" s="68">
        <f>G11*0.11</f>
        <v>14.52</v>
      </c>
      <c r="I11" s="104">
        <f>G11*F4</f>
        <v>0</v>
      </c>
      <c r="J11" s="105">
        <f>H11*F4</f>
        <v>0</v>
      </c>
    </row>
    <row r="12" spans="1:18" s="1" customFormat="1" ht="95.25" customHeight="1">
      <c r="A12" s="130"/>
      <c r="B12" s="66" t="s">
        <v>152</v>
      </c>
      <c r="C12" s="69" t="s">
        <v>154</v>
      </c>
      <c r="D12" s="65" t="s">
        <v>153</v>
      </c>
      <c r="E12" s="160" t="s">
        <v>151</v>
      </c>
      <c r="F12" s="161"/>
      <c r="G12" s="67">
        <v>433</v>
      </c>
      <c r="H12" s="68">
        <f>G12*0.11</f>
        <v>47.63</v>
      </c>
      <c r="I12" s="104">
        <f>G12*F4</f>
        <v>0</v>
      </c>
      <c r="J12" s="105">
        <f>H12*F4</f>
        <v>0</v>
      </c>
    </row>
    <row r="13" spans="1:18" s="61" customFormat="1" ht="21" customHeight="1">
      <c r="A13" s="121"/>
      <c r="B13" s="122"/>
      <c r="C13" s="122"/>
      <c r="D13" s="122"/>
      <c r="E13" s="122"/>
      <c r="F13" s="122"/>
      <c r="G13" s="122"/>
      <c r="H13" s="122"/>
      <c r="I13" s="114"/>
      <c r="J13" s="115"/>
    </row>
    <row r="14" spans="1:18" s="1" customFormat="1" ht="182.25" customHeight="1">
      <c r="A14" s="79">
        <v>10</v>
      </c>
      <c r="B14" s="70">
        <v>10</v>
      </c>
      <c r="C14" s="71" t="s">
        <v>157</v>
      </c>
      <c r="D14" s="72" t="s">
        <v>4</v>
      </c>
      <c r="E14" s="196" t="s">
        <v>158</v>
      </c>
      <c r="F14" s="197"/>
      <c r="G14" s="73">
        <v>264000</v>
      </c>
      <c r="H14" s="73">
        <v>29040</v>
      </c>
      <c r="I14" s="49">
        <f>G14*F4</f>
        <v>0</v>
      </c>
      <c r="J14" s="104">
        <f>H14*F4</f>
        <v>0</v>
      </c>
      <c r="K14" s="2"/>
      <c r="L14" s="2"/>
    </row>
    <row r="15" spans="1:18" s="1" customFormat="1" ht="22.5">
      <c r="A15" s="111"/>
      <c r="B15" s="111"/>
      <c r="C15" s="111"/>
      <c r="D15" s="111"/>
      <c r="E15" s="111"/>
      <c r="F15" s="111"/>
      <c r="G15" s="111"/>
      <c r="H15" s="111"/>
      <c r="I15" s="110"/>
      <c r="J15" s="110"/>
      <c r="K15" s="2"/>
      <c r="L15" s="2"/>
    </row>
    <row r="16" spans="1:18" s="74" customFormat="1" ht="45" customHeight="1">
      <c r="A16" s="109" t="s">
        <v>156</v>
      </c>
      <c r="B16" s="109"/>
      <c r="C16" s="109"/>
      <c r="D16" s="109"/>
      <c r="E16" s="109"/>
      <c r="F16" s="109"/>
      <c r="G16" s="109"/>
      <c r="H16" s="109"/>
      <c r="I16" s="110"/>
      <c r="J16" s="110"/>
    </row>
    <row r="17" spans="1:10" s="74" customFormat="1" ht="17.25" customHeight="1">
      <c r="A17" s="109"/>
      <c r="B17" s="109"/>
      <c r="C17" s="109"/>
      <c r="D17" s="109"/>
      <c r="E17" s="109"/>
      <c r="F17" s="109"/>
      <c r="G17" s="109"/>
      <c r="H17" s="109"/>
      <c r="I17" s="110"/>
      <c r="J17" s="110"/>
    </row>
    <row r="18" spans="1:10" s="1" customFormat="1" ht="38.25">
      <c r="A18" s="126">
        <v>32</v>
      </c>
      <c r="B18" s="98">
        <v>32</v>
      </c>
      <c r="C18" s="99" t="s">
        <v>86</v>
      </c>
      <c r="D18" s="100" t="s">
        <v>6</v>
      </c>
      <c r="E18" s="162" t="s">
        <v>72</v>
      </c>
      <c r="F18" s="163"/>
      <c r="G18" s="101"/>
      <c r="H18" s="102"/>
      <c r="I18" s="97"/>
      <c r="J18" s="97"/>
    </row>
    <row r="19" spans="1:10" s="1" customFormat="1">
      <c r="A19" s="126"/>
      <c r="B19" s="22" t="s">
        <v>43</v>
      </c>
      <c r="C19" s="8" t="s">
        <v>7</v>
      </c>
      <c r="D19" s="7"/>
      <c r="E19" s="123"/>
      <c r="F19" s="124"/>
      <c r="G19" s="14">
        <v>1854.6000000000001</v>
      </c>
      <c r="H19" s="14">
        <v>204.00600000000003</v>
      </c>
      <c r="I19" s="106">
        <f>G19*F4</f>
        <v>0</v>
      </c>
      <c r="J19" s="106">
        <f>H19*F4</f>
        <v>0</v>
      </c>
    </row>
    <row r="20" spans="1:10" s="1" customFormat="1">
      <c r="A20" s="127"/>
      <c r="B20" s="22" t="s">
        <v>44</v>
      </c>
      <c r="C20" s="8" t="s">
        <v>8</v>
      </c>
      <c r="D20" s="7"/>
      <c r="E20" s="123"/>
      <c r="F20" s="124"/>
      <c r="G20" s="14">
        <v>2270.4</v>
      </c>
      <c r="H20" s="14">
        <v>249.744</v>
      </c>
      <c r="I20" s="106">
        <f>G20*F4</f>
        <v>0</v>
      </c>
      <c r="J20" s="106">
        <f>H20*F4</f>
        <v>0</v>
      </c>
    </row>
    <row r="21" spans="1:10" s="1" customFormat="1" ht="38.25">
      <c r="A21" s="125">
        <v>33</v>
      </c>
      <c r="B21" s="13">
        <v>33</v>
      </c>
      <c r="C21" s="20" t="s">
        <v>87</v>
      </c>
      <c r="D21" s="21" t="s">
        <v>6</v>
      </c>
      <c r="E21" s="131" t="s">
        <v>72</v>
      </c>
      <c r="F21" s="132"/>
      <c r="G21" s="15"/>
      <c r="H21" s="15"/>
      <c r="I21" s="105"/>
      <c r="J21" s="105"/>
    </row>
    <row r="22" spans="1:10" s="1" customFormat="1">
      <c r="A22" s="126"/>
      <c r="B22" s="22" t="s">
        <v>45</v>
      </c>
      <c r="C22" s="8" t="s">
        <v>7</v>
      </c>
      <c r="D22" s="7"/>
      <c r="E22" s="123"/>
      <c r="F22" s="124"/>
      <c r="G22" s="14">
        <v>2555.3000000000002</v>
      </c>
      <c r="H22" s="14">
        <v>281.08300000000003</v>
      </c>
      <c r="I22" s="106">
        <f>G22*F4</f>
        <v>0</v>
      </c>
      <c r="J22" s="106">
        <f>H22*F4</f>
        <v>0</v>
      </c>
    </row>
    <row r="23" spans="1:10" s="1" customFormat="1">
      <c r="A23" s="127"/>
      <c r="B23" s="22" t="s">
        <v>46</v>
      </c>
      <c r="C23" s="8" t="s">
        <v>8</v>
      </c>
      <c r="D23" s="7"/>
      <c r="E23" s="123"/>
      <c r="F23" s="124"/>
      <c r="G23" s="14">
        <v>3089.9</v>
      </c>
      <c r="H23" s="14">
        <v>339.88900000000001</v>
      </c>
      <c r="I23" s="106">
        <f>G23*F4</f>
        <v>0</v>
      </c>
      <c r="J23" s="106">
        <f>H23*F4</f>
        <v>0</v>
      </c>
    </row>
    <row r="24" spans="1:10" s="1" customFormat="1" ht="15" customHeight="1">
      <c r="A24" s="125">
        <v>34</v>
      </c>
      <c r="B24" s="13">
        <v>34</v>
      </c>
      <c r="C24" s="18" t="s">
        <v>9</v>
      </c>
      <c r="D24" s="23"/>
      <c r="E24" s="58"/>
      <c r="F24" s="59"/>
      <c r="G24" s="15"/>
      <c r="H24" s="15"/>
      <c r="I24" s="105"/>
      <c r="J24" s="105"/>
    </row>
    <row r="25" spans="1:10" s="1" customFormat="1" ht="43.5" customHeight="1">
      <c r="A25" s="126"/>
      <c r="B25" s="16" t="s">
        <v>47</v>
      </c>
      <c r="C25" s="12" t="s">
        <v>10</v>
      </c>
      <c r="D25" s="7" t="s">
        <v>11</v>
      </c>
      <c r="E25" s="171" t="s">
        <v>116</v>
      </c>
      <c r="F25" s="172"/>
      <c r="G25" s="24">
        <v>233.13312307692308</v>
      </c>
      <c r="H25" s="17">
        <v>25.644643538461541</v>
      </c>
      <c r="I25" s="106">
        <f>G25*F4</f>
        <v>0</v>
      </c>
      <c r="J25" s="106">
        <f>H25*F4</f>
        <v>0</v>
      </c>
    </row>
    <row r="26" spans="1:10" s="1" customFormat="1" ht="42" customHeight="1">
      <c r="A26" s="126"/>
      <c r="B26" s="16" t="s">
        <v>48</v>
      </c>
      <c r="C26" s="8" t="s">
        <v>109</v>
      </c>
      <c r="D26" s="7" t="s">
        <v>11</v>
      </c>
      <c r="E26" s="123" t="s">
        <v>116</v>
      </c>
      <c r="F26" s="124"/>
      <c r="G26" s="25">
        <v>912.41085625000005</v>
      </c>
      <c r="H26" s="17">
        <v>100.36519418750001</v>
      </c>
      <c r="I26" s="106">
        <f>G26*F4</f>
        <v>0</v>
      </c>
      <c r="J26" s="106">
        <f>H26*F4</f>
        <v>0</v>
      </c>
    </row>
    <row r="27" spans="1:10" s="1" customFormat="1" ht="44.25" customHeight="1">
      <c r="A27" s="126"/>
      <c r="B27" s="16" t="s">
        <v>49</v>
      </c>
      <c r="C27" s="8" t="s">
        <v>110</v>
      </c>
      <c r="D27" s="7" t="s">
        <v>11</v>
      </c>
      <c r="E27" s="123" t="s">
        <v>116</v>
      </c>
      <c r="F27" s="124"/>
      <c r="G27" s="25">
        <v>2020.300225</v>
      </c>
      <c r="H27" s="17">
        <v>222.23302475</v>
      </c>
      <c r="I27" s="106">
        <f>G27*F4</f>
        <v>0</v>
      </c>
      <c r="J27" s="106">
        <f>H27*F4</f>
        <v>0</v>
      </c>
    </row>
    <row r="28" spans="1:10" s="1" customFormat="1" ht="44.25" customHeight="1">
      <c r="A28" s="126"/>
      <c r="B28" s="16" t="s">
        <v>145</v>
      </c>
      <c r="C28" s="8" t="s">
        <v>146</v>
      </c>
      <c r="D28" s="7" t="s">
        <v>11</v>
      </c>
      <c r="E28" s="123" t="s">
        <v>116</v>
      </c>
      <c r="F28" s="124"/>
      <c r="G28" s="25">
        <v>574</v>
      </c>
      <c r="H28" s="14">
        <v>0</v>
      </c>
      <c r="I28" s="106">
        <f>G28*F4</f>
        <v>0</v>
      </c>
      <c r="J28" s="106">
        <f>H28*F4</f>
        <v>0</v>
      </c>
    </row>
    <row r="29" spans="1:10" s="1" customFormat="1" ht="44.25" customHeight="1">
      <c r="A29" s="127"/>
      <c r="B29" s="16" t="s">
        <v>147</v>
      </c>
      <c r="C29" s="8" t="s">
        <v>148</v>
      </c>
      <c r="D29" s="7" t="s">
        <v>11</v>
      </c>
      <c r="E29" s="123" t="s">
        <v>116</v>
      </c>
      <c r="F29" s="124"/>
      <c r="G29" s="25">
        <v>84</v>
      </c>
      <c r="H29" s="14">
        <v>0</v>
      </c>
      <c r="I29" s="106">
        <f>G29*F4</f>
        <v>0</v>
      </c>
      <c r="J29" s="106">
        <f>H29*F4</f>
        <v>0</v>
      </c>
    </row>
    <row r="30" spans="1:10" s="1" customFormat="1" ht="40.5" customHeight="1">
      <c r="A30" s="125">
        <v>35</v>
      </c>
      <c r="B30" s="13">
        <v>35</v>
      </c>
      <c r="C30" s="26" t="s">
        <v>88</v>
      </c>
      <c r="D30" s="27" t="s">
        <v>12</v>
      </c>
      <c r="E30" s="137" t="s">
        <v>72</v>
      </c>
      <c r="F30" s="138"/>
      <c r="G30" s="15"/>
      <c r="H30" s="15"/>
      <c r="I30" s="105"/>
      <c r="J30" s="105"/>
    </row>
    <row r="31" spans="1:10" s="1" customFormat="1" ht="25.5">
      <c r="A31" s="126"/>
      <c r="B31" s="28" t="s">
        <v>50</v>
      </c>
      <c r="C31" s="8" t="s">
        <v>7</v>
      </c>
      <c r="D31" s="7" t="s">
        <v>12</v>
      </c>
      <c r="E31" s="123"/>
      <c r="F31" s="124"/>
      <c r="G31" s="14">
        <v>1307.9000000000001</v>
      </c>
      <c r="H31" s="14">
        <v>143.869</v>
      </c>
      <c r="I31" s="106">
        <f>G31*F4</f>
        <v>0</v>
      </c>
      <c r="J31" s="106">
        <f>H31*F4</f>
        <v>0</v>
      </c>
    </row>
    <row r="32" spans="1:10" s="1" customFormat="1" ht="25.5">
      <c r="A32" s="127"/>
      <c r="B32" s="28" t="s">
        <v>51</v>
      </c>
      <c r="C32" s="8" t="s">
        <v>8</v>
      </c>
      <c r="D32" s="7" t="s">
        <v>12</v>
      </c>
      <c r="E32" s="123"/>
      <c r="F32" s="124"/>
      <c r="G32" s="14">
        <v>1486.1000000000001</v>
      </c>
      <c r="H32" s="14">
        <v>163.471</v>
      </c>
      <c r="I32" s="106">
        <f>G32*F4</f>
        <v>0</v>
      </c>
      <c r="J32" s="106">
        <f>H32*F4</f>
        <v>0</v>
      </c>
    </row>
    <row r="33" spans="1:10" s="1" customFormat="1" ht="52.5" customHeight="1">
      <c r="A33" s="125">
        <v>36</v>
      </c>
      <c r="B33" s="13">
        <v>36</v>
      </c>
      <c r="C33" s="26" t="s">
        <v>42</v>
      </c>
      <c r="D33" s="27" t="s">
        <v>5</v>
      </c>
      <c r="E33" s="177" t="s">
        <v>122</v>
      </c>
      <c r="F33" s="178"/>
      <c r="G33" s="15"/>
      <c r="H33" s="15"/>
      <c r="I33" s="105"/>
      <c r="J33" s="105"/>
    </row>
    <row r="34" spans="1:10" s="1" customFormat="1" ht="15" customHeight="1">
      <c r="A34" s="126"/>
      <c r="B34" s="28" t="s">
        <v>73</v>
      </c>
      <c r="C34" s="8" t="s">
        <v>120</v>
      </c>
      <c r="D34" s="7" t="s">
        <v>5</v>
      </c>
      <c r="E34" s="123"/>
      <c r="F34" s="124"/>
      <c r="G34" s="14">
        <v>15344</v>
      </c>
      <c r="H34" s="14">
        <v>1688</v>
      </c>
      <c r="I34" s="106">
        <f>G34*F4</f>
        <v>0</v>
      </c>
      <c r="J34" s="106">
        <f>H34*F4</f>
        <v>0</v>
      </c>
    </row>
    <row r="35" spans="1:10" s="1" customFormat="1" ht="25.5">
      <c r="A35" s="127"/>
      <c r="B35" s="9" t="s">
        <v>74</v>
      </c>
      <c r="C35" s="10" t="s">
        <v>121</v>
      </c>
      <c r="D35" s="11" t="s">
        <v>5</v>
      </c>
      <c r="E35" s="173"/>
      <c r="F35" s="174"/>
      <c r="G35" s="6">
        <v>14528</v>
      </c>
      <c r="H35" s="6">
        <v>1599</v>
      </c>
      <c r="I35" s="106">
        <f>G35*F4</f>
        <v>0</v>
      </c>
      <c r="J35" s="106">
        <f>H35*F4</f>
        <v>0</v>
      </c>
    </row>
    <row r="36" spans="1:10" s="1" customFormat="1" ht="100.5" customHeight="1">
      <c r="A36" s="125">
        <v>37</v>
      </c>
      <c r="B36" s="13">
        <v>37</v>
      </c>
      <c r="C36" s="29" t="s">
        <v>85</v>
      </c>
      <c r="D36" s="27" t="s">
        <v>13</v>
      </c>
      <c r="E36" s="175" t="s">
        <v>136</v>
      </c>
      <c r="F36" s="176"/>
      <c r="G36" s="15"/>
      <c r="H36" s="15"/>
      <c r="I36" s="105"/>
      <c r="J36" s="105"/>
    </row>
    <row r="37" spans="1:10" s="1" customFormat="1" ht="21.75" customHeight="1">
      <c r="A37" s="126"/>
      <c r="B37" s="30" t="s">
        <v>52</v>
      </c>
      <c r="C37" s="8" t="s">
        <v>89</v>
      </c>
      <c r="D37" s="7" t="s">
        <v>13</v>
      </c>
      <c r="E37" s="198"/>
      <c r="F37" s="199"/>
      <c r="G37" s="14">
        <v>152.32100000000003</v>
      </c>
      <c r="H37" s="14">
        <v>16.755310000000001</v>
      </c>
      <c r="I37" s="106">
        <f>G37*F4</f>
        <v>0</v>
      </c>
      <c r="J37" s="106">
        <f>H37*F4</f>
        <v>0</v>
      </c>
    </row>
    <row r="38" spans="1:10" s="1" customFormat="1" ht="19.5" customHeight="1">
      <c r="A38" s="126"/>
      <c r="B38" s="30" t="s">
        <v>53</v>
      </c>
      <c r="C38" s="8" t="s">
        <v>90</v>
      </c>
      <c r="D38" s="7" t="s">
        <v>13</v>
      </c>
      <c r="E38" s="198"/>
      <c r="F38" s="199"/>
      <c r="G38" s="14">
        <v>222.20000000000002</v>
      </c>
      <c r="H38" s="14">
        <v>24.442000000000004</v>
      </c>
      <c r="I38" s="106">
        <f>G38*F4</f>
        <v>0</v>
      </c>
      <c r="J38" s="106">
        <f>H38*F4</f>
        <v>0</v>
      </c>
    </row>
    <row r="39" spans="1:10" s="1" customFormat="1" ht="21.75" customHeight="1">
      <c r="A39" s="127"/>
      <c r="B39" s="30" t="s">
        <v>54</v>
      </c>
      <c r="C39" s="8" t="s">
        <v>91</v>
      </c>
      <c r="D39" s="7" t="s">
        <v>13</v>
      </c>
      <c r="E39" s="123"/>
      <c r="F39" s="124"/>
      <c r="G39" s="14">
        <v>336.67900000000003</v>
      </c>
      <c r="H39" s="14">
        <v>37.034690000000005</v>
      </c>
      <c r="I39" s="106">
        <f>G39*F4</f>
        <v>0</v>
      </c>
      <c r="J39" s="106">
        <f>H39*F4</f>
        <v>0</v>
      </c>
    </row>
    <row r="40" spans="1:10" s="1" customFormat="1" ht="54.75" customHeight="1">
      <c r="A40" s="80">
        <v>38</v>
      </c>
      <c r="B40" s="13">
        <v>38</v>
      </c>
      <c r="C40" s="31" t="s">
        <v>124</v>
      </c>
      <c r="D40" s="32" t="s">
        <v>13</v>
      </c>
      <c r="E40" s="137" t="s">
        <v>117</v>
      </c>
      <c r="F40" s="138"/>
      <c r="G40" s="33">
        <v>220.00000000000003</v>
      </c>
      <c r="H40" s="19">
        <v>24.2</v>
      </c>
      <c r="I40" s="105">
        <f>G40*F4</f>
        <v>0</v>
      </c>
      <c r="J40" s="105">
        <f>H40*F4</f>
        <v>0</v>
      </c>
    </row>
    <row r="41" spans="1:10" s="1" customFormat="1" ht="51">
      <c r="A41" s="80">
        <v>39</v>
      </c>
      <c r="B41" s="13">
        <v>39</v>
      </c>
      <c r="C41" s="31" t="s">
        <v>100</v>
      </c>
      <c r="D41" s="27" t="s">
        <v>14</v>
      </c>
      <c r="E41" s="137" t="s">
        <v>137</v>
      </c>
      <c r="F41" s="138"/>
      <c r="G41" s="33">
        <v>118.80000000000001</v>
      </c>
      <c r="H41" s="19">
        <v>0</v>
      </c>
      <c r="I41" s="105">
        <f>G41*F4</f>
        <v>0</v>
      </c>
      <c r="J41" s="105">
        <f>H41*F4</f>
        <v>0</v>
      </c>
    </row>
    <row r="42" spans="1:10" s="1" customFormat="1" ht="63.75" customHeight="1">
      <c r="A42" s="125">
        <v>41</v>
      </c>
      <c r="B42" s="13">
        <v>41</v>
      </c>
      <c r="C42" s="31" t="s">
        <v>111</v>
      </c>
      <c r="D42" s="27" t="s">
        <v>15</v>
      </c>
      <c r="E42" s="137" t="s">
        <v>115</v>
      </c>
      <c r="F42" s="138"/>
      <c r="G42" s="15"/>
      <c r="H42" s="15"/>
      <c r="I42" s="105"/>
      <c r="J42" s="105"/>
    </row>
    <row r="43" spans="1:10" s="1" customFormat="1" ht="18.75" customHeight="1">
      <c r="A43" s="126"/>
      <c r="B43" s="28" t="s">
        <v>55</v>
      </c>
      <c r="C43" s="10" t="s">
        <v>16</v>
      </c>
      <c r="D43" s="7" t="s">
        <v>15</v>
      </c>
      <c r="E43" s="123"/>
      <c r="F43" s="124"/>
      <c r="G43" s="14">
        <v>11000</v>
      </c>
      <c r="H43" s="14">
        <v>1210</v>
      </c>
      <c r="I43" s="106">
        <f>G43*F4</f>
        <v>0</v>
      </c>
      <c r="J43" s="106">
        <f>H43*F4</f>
        <v>0</v>
      </c>
    </row>
    <row r="44" spans="1:10" s="1" customFormat="1">
      <c r="A44" s="127"/>
      <c r="B44" s="28" t="s">
        <v>21</v>
      </c>
      <c r="C44" s="10" t="s">
        <v>17</v>
      </c>
      <c r="D44" s="7" t="s">
        <v>15</v>
      </c>
      <c r="E44" s="123"/>
      <c r="F44" s="124"/>
      <c r="G44" s="14">
        <v>13200</v>
      </c>
      <c r="H44" s="14">
        <v>1452</v>
      </c>
      <c r="I44" s="106">
        <f>G44*F4</f>
        <v>0</v>
      </c>
      <c r="J44" s="106">
        <f>H44*F4</f>
        <v>0</v>
      </c>
    </row>
    <row r="45" spans="1:10" s="1" customFormat="1" ht="69.75" customHeight="1">
      <c r="A45" s="81">
        <v>42</v>
      </c>
      <c r="B45" s="35">
        <v>42</v>
      </c>
      <c r="C45" s="36" t="s">
        <v>32</v>
      </c>
      <c r="D45" s="37" t="s">
        <v>18</v>
      </c>
      <c r="E45" s="179" t="s">
        <v>112</v>
      </c>
      <c r="F45" s="180"/>
      <c r="G45" s="38">
        <v>6050</v>
      </c>
      <c r="H45" s="19">
        <v>665.5</v>
      </c>
      <c r="I45" s="105">
        <f>G45*F4</f>
        <v>0</v>
      </c>
      <c r="J45" s="105">
        <f>H45*F4</f>
        <v>0</v>
      </c>
    </row>
    <row r="46" spans="1:10" s="1" customFormat="1" ht="93" customHeight="1">
      <c r="A46" s="80">
        <v>43</v>
      </c>
      <c r="B46" s="13">
        <v>43</v>
      </c>
      <c r="C46" s="36" t="s">
        <v>31</v>
      </c>
      <c r="D46" s="27" t="s">
        <v>15</v>
      </c>
      <c r="E46" s="137" t="s">
        <v>113</v>
      </c>
      <c r="F46" s="138"/>
      <c r="G46" s="33">
        <v>2090</v>
      </c>
      <c r="H46" s="33">
        <v>229.9</v>
      </c>
      <c r="I46" s="105">
        <f>G46*F4</f>
        <v>0</v>
      </c>
      <c r="J46" s="105">
        <f>H46*F4</f>
        <v>0</v>
      </c>
    </row>
    <row r="47" spans="1:10" s="1" customFormat="1" ht="38.25" customHeight="1">
      <c r="A47" s="81">
        <v>44</v>
      </c>
      <c r="B47" s="62">
        <v>44</v>
      </c>
      <c r="C47" s="18" t="s">
        <v>19</v>
      </c>
      <c r="D47" s="23" t="s">
        <v>15</v>
      </c>
      <c r="E47" s="204" t="s">
        <v>114</v>
      </c>
      <c r="F47" s="205"/>
      <c r="G47" s="63">
        <v>770</v>
      </c>
      <c r="H47" s="19">
        <v>84.7</v>
      </c>
      <c r="I47" s="105">
        <f>G47*F4</f>
        <v>0</v>
      </c>
      <c r="J47" s="105">
        <f>H47*F4</f>
        <v>0</v>
      </c>
    </row>
    <row r="48" spans="1:10" s="1" customFormat="1" ht="71.25" customHeight="1">
      <c r="A48" s="81">
        <v>48</v>
      </c>
      <c r="B48" s="39">
        <v>48</v>
      </c>
      <c r="C48" s="26" t="s">
        <v>96</v>
      </c>
      <c r="D48" s="27" t="s">
        <v>20</v>
      </c>
      <c r="E48" s="137" t="s">
        <v>127</v>
      </c>
      <c r="F48" s="138"/>
      <c r="G48" s="40">
        <v>61870.600000000006</v>
      </c>
      <c r="H48" s="15">
        <v>6805.7660000000005</v>
      </c>
      <c r="I48" s="105">
        <f>G48*F4</f>
        <v>0</v>
      </c>
      <c r="J48" s="105">
        <f>H48*F4</f>
        <v>0</v>
      </c>
    </row>
    <row r="49" spans="1:10" s="1" customFormat="1" ht="87.75" customHeight="1">
      <c r="A49" s="128">
        <v>49</v>
      </c>
      <c r="B49" s="39">
        <v>49</v>
      </c>
      <c r="C49" s="26" t="s">
        <v>102</v>
      </c>
      <c r="D49" s="27" t="s">
        <v>20</v>
      </c>
      <c r="E49" s="137" t="s">
        <v>128</v>
      </c>
      <c r="F49" s="138"/>
      <c r="G49" s="15"/>
      <c r="H49" s="15"/>
      <c r="I49" s="105"/>
      <c r="J49" s="105"/>
    </row>
    <row r="50" spans="1:10" s="1" customFormat="1" ht="15" customHeight="1">
      <c r="A50" s="129"/>
      <c r="B50" s="28" t="s">
        <v>56</v>
      </c>
      <c r="C50" s="8" t="s">
        <v>92</v>
      </c>
      <c r="D50" s="7" t="s">
        <v>4</v>
      </c>
      <c r="E50" s="135"/>
      <c r="F50" s="136"/>
      <c r="G50" s="41">
        <v>169197.7843</v>
      </c>
      <c r="H50" s="14">
        <v>18611.756272999999</v>
      </c>
      <c r="I50" s="106">
        <f>G50*F4</f>
        <v>0</v>
      </c>
      <c r="J50" s="106">
        <f>H50*F4</f>
        <v>0</v>
      </c>
    </row>
    <row r="51" spans="1:10" s="1" customFormat="1" ht="15" customHeight="1">
      <c r="A51" s="129"/>
      <c r="B51" s="28" t="s">
        <v>57</v>
      </c>
      <c r="C51" s="8" t="s">
        <v>93</v>
      </c>
      <c r="D51" s="7" t="s">
        <v>4</v>
      </c>
      <c r="E51" s="135"/>
      <c r="F51" s="136"/>
      <c r="G51" s="41">
        <v>187802.53430000006</v>
      </c>
      <c r="H51" s="14">
        <v>20658.278773000005</v>
      </c>
      <c r="I51" s="106">
        <f>G51*F4</f>
        <v>0</v>
      </c>
      <c r="J51" s="106">
        <f>H51*F4</f>
        <v>0</v>
      </c>
    </row>
    <row r="52" spans="1:10" s="1" customFormat="1" ht="18.75" customHeight="1">
      <c r="A52" s="129"/>
      <c r="B52" s="28" t="s">
        <v>58</v>
      </c>
      <c r="C52" s="8" t="s">
        <v>94</v>
      </c>
      <c r="D52" s="7" t="s">
        <v>4</v>
      </c>
      <c r="E52" s="135"/>
      <c r="F52" s="136"/>
      <c r="G52" s="41">
        <v>263521.08430000005</v>
      </c>
      <c r="H52" s="14">
        <v>28987.319273000005</v>
      </c>
      <c r="I52" s="106">
        <f>G52*F4</f>
        <v>0</v>
      </c>
      <c r="J52" s="106">
        <f>H52*F4</f>
        <v>0</v>
      </c>
    </row>
    <row r="53" spans="1:10" s="1" customFormat="1" ht="15" customHeight="1">
      <c r="A53" s="129"/>
      <c r="B53" s="28" t="s">
        <v>59</v>
      </c>
      <c r="C53" s="8" t="s">
        <v>95</v>
      </c>
      <c r="D53" s="7" t="s">
        <v>4</v>
      </c>
      <c r="E53" s="135"/>
      <c r="F53" s="136"/>
      <c r="G53" s="41">
        <v>429349.38</v>
      </c>
      <c r="H53" s="14">
        <v>47228.431799999998</v>
      </c>
      <c r="I53" s="106">
        <f>G53*F4</f>
        <v>0</v>
      </c>
      <c r="J53" s="106">
        <f>H53*F4</f>
        <v>0</v>
      </c>
    </row>
    <row r="54" spans="1:10" s="1" customFormat="1" ht="91.5" customHeight="1">
      <c r="A54" s="128">
        <v>50</v>
      </c>
      <c r="B54" s="39">
        <v>50</v>
      </c>
      <c r="C54" s="26" t="s">
        <v>103</v>
      </c>
      <c r="D54" s="27" t="s">
        <v>20</v>
      </c>
      <c r="E54" s="137" t="s">
        <v>129</v>
      </c>
      <c r="F54" s="138"/>
      <c r="G54" s="15"/>
      <c r="H54" s="15"/>
      <c r="I54" s="105"/>
      <c r="J54" s="105"/>
    </row>
    <row r="55" spans="1:10" s="1" customFormat="1">
      <c r="A55" s="129"/>
      <c r="B55" s="28" t="s">
        <v>60</v>
      </c>
      <c r="C55" s="8" t="s">
        <v>97</v>
      </c>
      <c r="D55" s="7" t="s">
        <v>4</v>
      </c>
      <c r="E55" s="135"/>
      <c r="F55" s="136"/>
      <c r="G55" s="41">
        <v>191766.66</v>
      </c>
      <c r="H55" s="14">
        <v>21094.332600000002</v>
      </c>
      <c r="I55" s="106">
        <f>G55*F4</f>
        <v>0</v>
      </c>
      <c r="J55" s="106">
        <f>H55*F4</f>
        <v>0</v>
      </c>
    </row>
    <row r="56" spans="1:10" s="1" customFormat="1">
      <c r="A56" s="129"/>
      <c r="B56" s="28" t="s">
        <v>61</v>
      </c>
      <c r="C56" s="8" t="s">
        <v>93</v>
      </c>
      <c r="D56" s="7" t="s">
        <v>4</v>
      </c>
      <c r="E56" s="135"/>
      <c r="F56" s="136"/>
      <c r="G56" s="41">
        <v>208142</v>
      </c>
      <c r="H56" s="14">
        <v>22895.62</v>
      </c>
      <c r="I56" s="106">
        <f>G56*F4</f>
        <v>0</v>
      </c>
      <c r="J56" s="106">
        <f>H56*F4</f>
        <v>0</v>
      </c>
    </row>
    <row r="57" spans="1:10" s="1" customFormat="1">
      <c r="A57" s="129"/>
      <c r="B57" s="28" t="s">
        <v>62</v>
      </c>
      <c r="C57" s="8" t="s">
        <v>98</v>
      </c>
      <c r="D57" s="7" t="s">
        <v>4</v>
      </c>
      <c r="E57" s="135"/>
      <c r="F57" s="136"/>
      <c r="G57" s="41">
        <v>283860.55</v>
      </c>
      <c r="H57" s="14">
        <v>31224.660499999998</v>
      </c>
      <c r="I57" s="106">
        <f>G57*F4</f>
        <v>0</v>
      </c>
      <c r="J57" s="106">
        <f>H57*F4</f>
        <v>0</v>
      </c>
    </row>
    <row r="58" spans="1:10" s="1" customFormat="1" ht="15" customHeight="1">
      <c r="A58" s="129"/>
      <c r="B58" s="28" t="s">
        <v>63</v>
      </c>
      <c r="C58" s="8" t="s">
        <v>95</v>
      </c>
      <c r="D58" s="7" t="s">
        <v>4</v>
      </c>
      <c r="E58" s="135"/>
      <c r="F58" s="136"/>
      <c r="G58" s="41">
        <v>487576.66</v>
      </c>
      <c r="H58" s="14">
        <v>53633.4326</v>
      </c>
      <c r="I58" s="106">
        <f>G58*F4</f>
        <v>0</v>
      </c>
      <c r="J58" s="106">
        <f>H58*F4</f>
        <v>0</v>
      </c>
    </row>
    <row r="59" spans="1:10" ht="90.75" customHeight="1">
      <c r="A59" s="128">
        <v>51</v>
      </c>
      <c r="B59" s="39">
        <v>51</v>
      </c>
      <c r="C59" s="26" t="s">
        <v>104</v>
      </c>
      <c r="D59" s="27" t="s">
        <v>20</v>
      </c>
      <c r="E59" s="137" t="s">
        <v>130</v>
      </c>
      <c r="F59" s="138"/>
      <c r="G59" s="15"/>
      <c r="H59" s="15"/>
      <c r="I59" s="105"/>
      <c r="J59" s="105"/>
    </row>
    <row r="60" spans="1:10">
      <c r="A60" s="129"/>
      <c r="B60" s="28" t="s">
        <v>64</v>
      </c>
      <c r="C60" s="8" t="s">
        <v>97</v>
      </c>
      <c r="D60" s="7" t="s">
        <v>4</v>
      </c>
      <c r="E60" s="135"/>
      <c r="F60" s="136"/>
      <c r="G60" s="41">
        <v>138342.47</v>
      </c>
      <c r="H60" s="14">
        <v>15217.671700000001</v>
      </c>
      <c r="I60" s="105">
        <f>G60*F4</f>
        <v>0</v>
      </c>
      <c r="J60" s="105">
        <f>H60*F4</f>
        <v>0</v>
      </c>
    </row>
    <row r="61" spans="1:10">
      <c r="A61" s="129"/>
      <c r="B61" s="28" t="s">
        <v>65</v>
      </c>
      <c r="C61" s="8" t="s">
        <v>93</v>
      </c>
      <c r="D61" s="7" t="s">
        <v>4</v>
      </c>
      <c r="E61" s="135"/>
      <c r="F61" s="136"/>
      <c r="G61" s="41">
        <v>154717.81</v>
      </c>
      <c r="H61" s="14">
        <v>17018.9591</v>
      </c>
      <c r="I61" s="105">
        <f>G61*F4</f>
        <v>0</v>
      </c>
      <c r="J61" s="105">
        <f>H61*F4</f>
        <v>0</v>
      </c>
    </row>
    <row r="62" spans="1:10">
      <c r="A62" s="129"/>
      <c r="B62" s="28" t="s">
        <v>66</v>
      </c>
      <c r="C62" s="8" t="s">
        <v>94</v>
      </c>
      <c r="D62" s="7" t="s">
        <v>4</v>
      </c>
      <c r="E62" s="135"/>
      <c r="F62" s="136"/>
      <c r="G62" s="41">
        <v>230436.36</v>
      </c>
      <c r="H62" s="14">
        <v>25347.999599999999</v>
      </c>
      <c r="I62" s="105">
        <f>G62*F4</f>
        <v>0</v>
      </c>
      <c r="J62" s="105">
        <f>H62*F4</f>
        <v>0</v>
      </c>
    </row>
    <row r="63" spans="1:10">
      <c r="A63" s="129"/>
      <c r="B63" s="28" t="s">
        <v>67</v>
      </c>
      <c r="C63" s="8" t="s">
        <v>95</v>
      </c>
      <c r="D63" s="7" t="s">
        <v>4</v>
      </c>
      <c r="E63" s="135"/>
      <c r="F63" s="136"/>
      <c r="G63" s="41">
        <v>353956.08999999997</v>
      </c>
      <c r="H63" s="14">
        <v>38935.169899999994</v>
      </c>
      <c r="I63" s="105">
        <f>G63*F4</f>
        <v>0</v>
      </c>
      <c r="J63" s="105">
        <f>H63*F4</f>
        <v>0</v>
      </c>
    </row>
    <row r="64" spans="1:10" ht="31.5" customHeight="1">
      <c r="A64" s="128">
        <v>52</v>
      </c>
      <c r="B64" s="39">
        <v>52</v>
      </c>
      <c r="C64" s="26" t="s">
        <v>33</v>
      </c>
      <c r="D64" s="27" t="s">
        <v>14</v>
      </c>
      <c r="E64" s="139" t="s">
        <v>131</v>
      </c>
      <c r="F64" s="140"/>
      <c r="G64" s="15"/>
      <c r="H64" s="15"/>
      <c r="I64" s="105"/>
      <c r="J64" s="105"/>
    </row>
    <row r="65" spans="1:10" ht="25.5">
      <c r="A65" s="129"/>
      <c r="B65" s="42" t="s">
        <v>68</v>
      </c>
      <c r="C65" s="8" t="s">
        <v>119</v>
      </c>
      <c r="D65" s="7" t="s">
        <v>14</v>
      </c>
      <c r="E65" s="135"/>
      <c r="F65" s="136"/>
      <c r="G65" s="41">
        <v>212.88220000000001</v>
      </c>
      <c r="H65" s="14">
        <v>23.417042000000002</v>
      </c>
      <c r="I65" s="105">
        <f>G65*F4</f>
        <v>0</v>
      </c>
      <c r="J65" s="105">
        <f>H65*F4</f>
        <v>0</v>
      </c>
    </row>
    <row r="66" spans="1:10" ht="25.5">
      <c r="A66" s="130"/>
      <c r="B66" s="42" t="s">
        <v>69</v>
      </c>
      <c r="C66" s="8" t="s">
        <v>99</v>
      </c>
      <c r="D66" s="7" t="s">
        <v>14</v>
      </c>
      <c r="E66" s="135"/>
      <c r="F66" s="136"/>
      <c r="G66" s="41">
        <v>974.52220000000011</v>
      </c>
      <c r="H66" s="14">
        <v>107.19744200000001</v>
      </c>
      <c r="I66" s="105">
        <f>G66*F4</f>
        <v>0</v>
      </c>
      <c r="J66" s="105">
        <f>H66*F4</f>
        <v>0</v>
      </c>
    </row>
    <row r="67" spans="1:10" s="1" customFormat="1" ht="25.5" customHeight="1">
      <c r="A67" s="128">
        <f>A64+1</f>
        <v>53</v>
      </c>
      <c r="B67" s="39">
        <f>A67</f>
        <v>53</v>
      </c>
      <c r="C67" s="26" t="s">
        <v>34</v>
      </c>
      <c r="D67" s="27" t="s">
        <v>14</v>
      </c>
      <c r="E67" s="137" t="s">
        <v>132</v>
      </c>
      <c r="F67" s="138"/>
      <c r="G67" s="15"/>
      <c r="H67" s="15"/>
      <c r="I67" s="105"/>
      <c r="J67" s="105"/>
    </row>
    <row r="68" spans="1:10" ht="56.25" customHeight="1">
      <c r="A68" s="129"/>
      <c r="B68" s="43" t="s">
        <v>75</v>
      </c>
      <c r="C68" s="8" t="s">
        <v>101</v>
      </c>
      <c r="D68" s="7" t="s">
        <v>14</v>
      </c>
      <c r="E68" s="123" t="s">
        <v>35</v>
      </c>
      <c r="F68" s="124"/>
      <c r="G68" s="41">
        <v>105</v>
      </c>
      <c r="H68" s="14">
        <v>10.5</v>
      </c>
      <c r="I68" s="105">
        <f>G68*F4</f>
        <v>0</v>
      </c>
      <c r="J68" s="105">
        <f>H68*F4</f>
        <v>0</v>
      </c>
    </row>
    <row r="69" spans="1:10" s="1" customFormat="1" ht="25.5">
      <c r="A69" s="129"/>
      <c r="B69" s="43" t="s">
        <v>76</v>
      </c>
      <c r="C69" s="44" t="s">
        <v>36</v>
      </c>
      <c r="D69" s="7" t="s">
        <v>14</v>
      </c>
      <c r="E69" s="123" t="s">
        <v>37</v>
      </c>
      <c r="F69" s="124"/>
      <c r="G69" s="6">
        <f>ROUNDDOWN(((G68*15-40)/15),0)</f>
        <v>102</v>
      </c>
      <c r="H69" s="14">
        <f t="shared" ref="H69" si="0">0.1*G69</f>
        <v>10.200000000000001</v>
      </c>
      <c r="I69" s="105">
        <f>G69*F4</f>
        <v>0</v>
      </c>
      <c r="J69" s="105">
        <f>H69*F4</f>
        <v>0</v>
      </c>
    </row>
    <row r="70" spans="1:10" s="1" customFormat="1" ht="78.75" customHeight="1">
      <c r="A70" s="129"/>
      <c r="B70" s="43" t="s">
        <v>138</v>
      </c>
      <c r="C70" s="64" t="s">
        <v>139</v>
      </c>
      <c r="D70" s="7" t="s">
        <v>140</v>
      </c>
      <c r="E70" s="123" t="s">
        <v>141</v>
      </c>
      <c r="F70" s="124"/>
      <c r="G70" s="6">
        <v>3018</v>
      </c>
      <c r="H70" s="14">
        <v>0</v>
      </c>
      <c r="I70" s="105">
        <f>G70*F4</f>
        <v>0</v>
      </c>
      <c r="J70" s="105">
        <f>H70*F4</f>
        <v>0</v>
      </c>
    </row>
    <row r="71" spans="1:10" s="1" customFormat="1" ht="64.5" customHeight="1">
      <c r="A71" s="130"/>
      <c r="B71" s="43" t="s">
        <v>142</v>
      </c>
      <c r="C71" s="64" t="s">
        <v>143</v>
      </c>
      <c r="D71" s="7" t="s">
        <v>140</v>
      </c>
      <c r="E71" s="123" t="s">
        <v>144</v>
      </c>
      <c r="F71" s="124"/>
      <c r="G71" s="6">
        <v>3018</v>
      </c>
      <c r="H71" s="14">
        <v>0</v>
      </c>
      <c r="I71" s="105">
        <f>G71*F4</f>
        <v>0</v>
      </c>
      <c r="J71" s="105">
        <f>H71*F4</f>
        <v>0</v>
      </c>
    </row>
    <row r="72" spans="1:10" ht="51.75" customHeight="1">
      <c r="A72" s="82">
        <v>54</v>
      </c>
      <c r="B72" s="39">
        <v>54</v>
      </c>
      <c r="C72" s="26" t="s">
        <v>123</v>
      </c>
      <c r="D72" s="27" t="s">
        <v>14</v>
      </c>
      <c r="E72" s="137" t="s">
        <v>133</v>
      </c>
      <c r="F72" s="138"/>
      <c r="G72" s="45">
        <v>112</v>
      </c>
      <c r="H72" s="15">
        <v>11.2</v>
      </c>
      <c r="I72" s="105">
        <f>G72*F4</f>
        <v>0</v>
      </c>
      <c r="J72" s="105">
        <f>H72*F4</f>
        <v>0</v>
      </c>
    </row>
    <row r="73" spans="1:10" s="1" customFormat="1" ht="109.5" customHeight="1">
      <c r="A73" s="81">
        <v>55</v>
      </c>
      <c r="B73" s="39">
        <v>55</v>
      </c>
      <c r="C73" s="46" t="s">
        <v>107</v>
      </c>
      <c r="D73" s="47" t="s">
        <v>28</v>
      </c>
      <c r="E73" s="139" t="s">
        <v>108</v>
      </c>
      <c r="F73" s="140"/>
      <c r="G73" s="45">
        <v>400</v>
      </c>
      <c r="H73" s="15">
        <v>0</v>
      </c>
      <c r="I73" s="105">
        <f>G73*F4</f>
        <v>0</v>
      </c>
      <c r="J73" s="105">
        <f>H73*F4</f>
        <v>0</v>
      </c>
    </row>
    <row r="74" spans="1:10" ht="42" customHeight="1">
      <c r="A74" s="81">
        <v>56</v>
      </c>
      <c r="B74" s="39">
        <v>56</v>
      </c>
      <c r="C74" s="26" t="s">
        <v>71</v>
      </c>
      <c r="D74" s="27" t="s">
        <v>15</v>
      </c>
      <c r="E74" s="133" t="s">
        <v>83</v>
      </c>
      <c r="F74" s="134"/>
      <c r="G74" s="45">
        <v>3850.0000000000005</v>
      </c>
      <c r="H74" s="15">
        <v>0</v>
      </c>
      <c r="I74" s="105">
        <f>G74*F4</f>
        <v>0</v>
      </c>
      <c r="J74" s="105">
        <f>H74*F4</f>
        <v>0</v>
      </c>
    </row>
    <row r="75" spans="1:10" ht="95.25" customHeight="1">
      <c r="A75" s="81">
        <v>57</v>
      </c>
      <c r="B75" s="39">
        <v>57</v>
      </c>
      <c r="C75" s="20" t="s">
        <v>38</v>
      </c>
      <c r="D75" s="21" t="s">
        <v>84</v>
      </c>
      <c r="E75" s="131" t="s">
        <v>134</v>
      </c>
      <c r="F75" s="132"/>
      <c r="G75" s="40">
        <v>194000</v>
      </c>
      <c r="H75" s="15">
        <f>0.11*G75</f>
        <v>21340</v>
      </c>
      <c r="I75" s="105">
        <f>G75*F4</f>
        <v>0</v>
      </c>
      <c r="J75" s="105">
        <f>H75*F4</f>
        <v>0</v>
      </c>
    </row>
    <row r="76" spans="1:10" s="1" customFormat="1" ht="111" customHeight="1">
      <c r="A76" s="128">
        <v>58</v>
      </c>
      <c r="B76" s="39">
        <v>58</v>
      </c>
      <c r="C76" s="34" t="s">
        <v>39</v>
      </c>
      <c r="D76" s="48" t="s">
        <v>22</v>
      </c>
      <c r="E76" s="133" t="s">
        <v>135</v>
      </c>
      <c r="F76" s="134"/>
      <c r="G76" s="49">
        <v>90000</v>
      </c>
      <c r="H76" s="15">
        <v>9900</v>
      </c>
      <c r="I76" s="105">
        <f>G76*F4</f>
        <v>0</v>
      </c>
      <c r="J76" s="105">
        <f>H76*F4</f>
        <v>0</v>
      </c>
    </row>
    <row r="77" spans="1:10" s="1" customFormat="1">
      <c r="A77" s="129"/>
      <c r="B77" s="43" t="s">
        <v>77</v>
      </c>
      <c r="C77" s="44" t="s">
        <v>40</v>
      </c>
      <c r="D77" s="7"/>
      <c r="E77" s="143"/>
      <c r="F77" s="144"/>
      <c r="G77" s="6">
        <v>90000</v>
      </c>
      <c r="H77" s="5">
        <f>0.11*G77</f>
        <v>9900</v>
      </c>
      <c r="I77" s="105">
        <f>G77*F4</f>
        <v>0</v>
      </c>
      <c r="J77" s="105">
        <f>H77*F4</f>
        <v>0</v>
      </c>
    </row>
    <row r="78" spans="1:10">
      <c r="A78" s="130"/>
      <c r="B78" s="43" t="s">
        <v>78</v>
      </c>
      <c r="C78" s="12" t="s">
        <v>41</v>
      </c>
      <c r="D78" s="7"/>
      <c r="E78" s="143"/>
      <c r="F78" s="144"/>
      <c r="G78" s="6">
        <v>40000</v>
      </c>
      <c r="H78" s="5">
        <f>0.11*G78</f>
        <v>4400</v>
      </c>
      <c r="I78" s="105">
        <f>G78*F4</f>
        <v>0</v>
      </c>
      <c r="J78" s="105">
        <f>H78*F4</f>
        <v>0</v>
      </c>
    </row>
    <row r="79" spans="1:10" s="61" customFormat="1">
      <c r="A79" s="112"/>
      <c r="B79" s="113"/>
      <c r="C79" s="113"/>
      <c r="D79" s="113"/>
      <c r="E79" s="113"/>
      <c r="F79" s="113"/>
      <c r="G79" s="113"/>
      <c r="H79" s="113"/>
      <c r="I79" s="114"/>
      <c r="J79" s="115"/>
    </row>
    <row r="80" spans="1:10" s="1" customFormat="1" ht="25.5" customHeight="1">
      <c r="A80" s="2"/>
      <c r="B80" s="142" t="s">
        <v>23</v>
      </c>
      <c r="C80" s="142"/>
      <c r="D80" s="142"/>
      <c r="E80" s="50"/>
      <c r="F80" s="51"/>
      <c r="G80" s="52"/>
      <c r="H80" s="53"/>
    </row>
    <row r="81" spans="1:18" s="1" customFormat="1" ht="27" customHeight="1">
      <c r="A81" s="2"/>
      <c r="B81" s="54">
        <v>1</v>
      </c>
      <c r="C81" s="154" t="s">
        <v>24</v>
      </c>
      <c r="D81" s="154"/>
      <c r="E81" s="154"/>
      <c r="F81" s="154"/>
      <c r="G81" s="154"/>
      <c r="H81" s="154"/>
      <c r="I81" s="2"/>
      <c r="J81" s="2"/>
      <c r="K81" s="2"/>
      <c r="L81" s="2"/>
      <c r="M81" s="2"/>
      <c r="N81" s="2"/>
      <c r="O81" s="2"/>
      <c r="P81" s="2"/>
      <c r="Q81" s="2"/>
      <c r="R81" s="2"/>
    </row>
    <row r="82" spans="1:18" s="1" customFormat="1" ht="72" customHeight="1">
      <c r="A82" s="2"/>
      <c r="B82" s="55">
        <v>2</v>
      </c>
      <c r="C82" s="153" t="s">
        <v>162</v>
      </c>
      <c r="D82" s="153"/>
      <c r="E82" s="153"/>
      <c r="F82" s="153"/>
      <c r="G82" s="153"/>
      <c r="H82" s="153"/>
      <c r="I82" s="2"/>
      <c r="J82" s="2"/>
      <c r="K82" s="2"/>
      <c r="L82" s="2"/>
      <c r="M82" s="2"/>
      <c r="N82" s="2"/>
      <c r="O82" s="2"/>
      <c r="P82" s="2"/>
      <c r="Q82" s="2"/>
      <c r="R82" s="2"/>
    </row>
    <row r="83" spans="1:18" s="1" customFormat="1" ht="29.25" customHeight="1">
      <c r="A83" s="2"/>
      <c r="B83" s="54">
        <v>3</v>
      </c>
      <c r="C83" s="154" t="s">
        <v>25</v>
      </c>
      <c r="D83" s="154"/>
      <c r="E83" s="154"/>
      <c r="F83" s="154"/>
      <c r="G83" s="154"/>
      <c r="H83" s="154"/>
      <c r="I83" s="2"/>
      <c r="J83" s="2"/>
      <c r="K83" s="2"/>
      <c r="L83" s="2"/>
      <c r="M83" s="2"/>
      <c r="N83" s="2"/>
      <c r="O83" s="2"/>
      <c r="P83" s="2"/>
      <c r="Q83" s="2"/>
      <c r="R83" s="2"/>
    </row>
    <row r="84" spans="1:18" s="1" customFormat="1" ht="45" customHeight="1">
      <c r="A84" s="2"/>
      <c r="B84" s="55">
        <v>4</v>
      </c>
      <c r="C84" s="203" t="s">
        <v>81</v>
      </c>
      <c r="D84" s="203"/>
      <c r="E84" s="203"/>
      <c r="F84" s="203"/>
      <c r="G84" s="203"/>
      <c r="H84" s="203"/>
      <c r="I84" s="2"/>
      <c r="J84" s="2"/>
      <c r="K84" s="2"/>
      <c r="L84" s="2"/>
      <c r="M84" s="2"/>
      <c r="N84" s="2"/>
      <c r="O84" s="2"/>
      <c r="P84" s="2"/>
      <c r="Q84" s="2"/>
      <c r="R84" s="2"/>
    </row>
    <row r="85" spans="1:18" s="1" customFormat="1" ht="66" customHeight="1">
      <c r="A85" s="2"/>
      <c r="B85" s="54">
        <v>5</v>
      </c>
      <c r="C85" s="154" t="s">
        <v>82</v>
      </c>
      <c r="D85" s="154"/>
      <c r="E85" s="154"/>
      <c r="F85" s="154"/>
      <c r="G85" s="154"/>
      <c r="H85" s="154"/>
      <c r="I85" s="2"/>
      <c r="J85" s="2"/>
      <c r="K85" s="2"/>
      <c r="L85" s="2"/>
      <c r="M85" s="2"/>
      <c r="N85" s="2"/>
      <c r="O85" s="2"/>
      <c r="P85" s="2"/>
      <c r="Q85" s="2"/>
      <c r="R85" s="2"/>
    </row>
    <row r="86" spans="1:18" s="1" customFormat="1" ht="36" customHeight="1">
      <c r="A86" s="2"/>
      <c r="B86" s="55">
        <v>6</v>
      </c>
      <c r="C86" s="148" t="s">
        <v>106</v>
      </c>
      <c r="D86" s="148"/>
      <c r="E86" s="148"/>
      <c r="F86" s="148"/>
      <c r="G86" s="148"/>
      <c r="H86" s="148"/>
      <c r="I86" s="2"/>
      <c r="J86" s="2"/>
      <c r="K86" s="2"/>
      <c r="L86" s="2"/>
      <c r="M86" s="2"/>
      <c r="N86" s="2"/>
      <c r="O86" s="2"/>
      <c r="P86" s="2"/>
      <c r="Q86" s="2"/>
      <c r="R86" s="2"/>
    </row>
    <row r="87" spans="1:18" s="1" customFormat="1" ht="47.25" customHeight="1">
      <c r="A87" s="2"/>
      <c r="B87" s="54">
        <v>7</v>
      </c>
      <c r="C87" s="141" t="s">
        <v>79</v>
      </c>
      <c r="D87" s="141"/>
      <c r="E87" s="141"/>
      <c r="F87" s="141"/>
      <c r="G87" s="141"/>
      <c r="H87" s="141"/>
      <c r="I87" s="2"/>
      <c r="J87" s="2"/>
      <c r="K87" s="2"/>
      <c r="L87" s="2"/>
      <c r="M87" s="2"/>
      <c r="N87" s="2"/>
      <c r="O87" s="2"/>
      <c r="P87" s="2"/>
      <c r="Q87" s="2"/>
      <c r="R87" s="2"/>
    </row>
    <row r="88" spans="1:18" s="1" customFormat="1" ht="30" customHeight="1">
      <c r="A88" s="2"/>
      <c r="B88" s="55">
        <v>8</v>
      </c>
      <c r="C88" s="152" t="s">
        <v>80</v>
      </c>
      <c r="D88" s="152"/>
      <c r="E88" s="152"/>
      <c r="F88" s="152"/>
      <c r="G88" s="152"/>
      <c r="H88" s="152"/>
      <c r="I88" s="2"/>
      <c r="J88" s="2"/>
      <c r="K88" s="2"/>
      <c r="L88" s="2"/>
      <c r="M88" s="2"/>
      <c r="N88" s="2"/>
      <c r="O88" s="2"/>
      <c r="P88" s="2"/>
      <c r="Q88" s="2"/>
      <c r="R88" s="2"/>
    </row>
    <row r="89" spans="1:18" s="1" customFormat="1" ht="45" customHeight="1">
      <c r="A89" s="2"/>
      <c r="B89" s="56">
        <v>9</v>
      </c>
      <c r="C89" s="149" t="s">
        <v>118</v>
      </c>
      <c r="D89" s="150"/>
      <c r="E89" s="150"/>
      <c r="F89" s="150"/>
      <c r="G89" s="150"/>
      <c r="H89" s="151"/>
      <c r="I89" s="2"/>
      <c r="J89" s="2"/>
      <c r="K89" s="2"/>
      <c r="L89" s="2"/>
      <c r="M89" s="2"/>
      <c r="N89" s="2"/>
      <c r="O89" s="2"/>
      <c r="P89" s="2"/>
      <c r="Q89" s="2"/>
      <c r="R89" s="2"/>
    </row>
    <row r="90" spans="1:18" s="1" customFormat="1" ht="30" customHeight="1">
      <c r="A90" s="2"/>
      <c r="B90" s="57">
        <v>10</v>
      </c>
      <c r="C90" s="152" t="s">
        <v>26</v>
      </c>
      <c r="D90" s="152"/>
      <c r="E90" s="152"/>
      <c r="F90" s="152"/>
      <c r="G90" s="152"/>
      <c r="H90" s="152"/>
      <c r="I90" s="2"/>
      <c r="J90" s="2"/>
      <c r="K90" s="2"/>
      <c r="L90" s="2"/>
      <c r="M90" s="2"/>
      <c r="N90" s="2"/>
      <c r="O90" s="2"/>
      <c r="P90" s="2"/>
      <c r="Q90" s="2"/>
      <c r="R90" s="2"/>
    </row>
    <row r="91" spans="1:18" s="1" customFormat="1" ht="32.25" customHeight="1">
      <c r="A91" s="2"/>
      <c r="B91" s="56">
        <v>11</v>
      </c>
      <c r="C91" s="145" t="s">
        <v>27</v>
      </c>
      <c r="D91" s="146"/>
      <c r="E91" s="146"/>
      <c r="F91" s="146"/>
      <c r="G91" s="146"/>
      <c r="H91" s="147"/>
      <c r="I91" s="2"/>
      <c r="J91" s="2"/>
      <c r="K91" s="2"/>
      <c r="L91" s="2"/>
      <c r="M91" s="2"/>
      <c r="N91" s="2"/>
      <c r="O91" s="2"/>
      <c r="P91" s="2"/>
      <c r="Q91" s="2"/>
      <c r="R91" s="2"/>
    </row>
    <row r="92" spans="1:18" s="1" customFormat="1" ht="30" customHeight="1">
      <c r="A92" s="2"/>
      <c r="B92" s="57">
        <v>12</v>
      </c>
      <c r="C92" s="152" t="s">
        <v>70</v>
      </c>
      <c r="D92" s="152"/>
      <c r="E92" s="152"/>
      <c r="F92" s="152"/>
      <c r="G92" s="152"/>
      <c r="H92" s="152"/>
      <c r="I92" s="2"/>
      <c r="J92" s="2"/>
      <c r="K92" s="2"/>
      <c r="L92" s="2"/>
      <c r="M92" s="2"/>
      <c r="N92" s="2"/>
      <c r="O92" s="2"/>
      <c r="P92" s="2"/>
      <c r="Q92" s="2"/>
      <c r="R92" s="2"/>
    </row>
    <row r="93" spans="1:18" s="1" customFormat="1" ht="20.25" customHeight="1">
      <c r="A93" s="2"/>
      <c r="B93" s="56">
        <v>13</v>
      </c>
      <c r="C93" s="202" t="s">
        <v>105</v>
      </c>
      <c r="D93" s="202"/>
      <c r="E93" s="202"/>
      <c r="F93" s="202"/>
      <c r="G93" s="202"/>
      <c r="H93" s="202"/>
      <c r="I93" s="2"/>
      <c r="J93" s="2"/>
      <c r="K93" s="2"/>
      <c r="L93" s="2"/>
      <c r="M93" s="2"/>
      <c r="N93" s="2"/>
      <c r="O93" s="2"/>
      <c r="P93" s="2"/>
      <c r="Q93" s="2"/>
      <c r="R93" s="2"/>
    </row>
    <row r="94" spans="1:18" s="1" customFormat="1" ht="30" customHeight="1">
      <c r="A94" s="2"/>
      <c r="B94" s="57">
        <v>14</v>
      </c>
      <c r="C94" s="200" t="s">
        <v>163</v>
      </c>
      <c r="D94" s="201"/>
      <c r="E94" s="201"/>
      <c r="F94" s="201"/>
      <c r="G94" s="201"/>
      <c r="H94" s="201"/>
      <c r="I94" s="2"/>
      <c r="J94" s="2"/>
      <c r="K94" s="2"/>
      <c r="L94" s="2"/>
      <c r="M94" s="2"/>
      <c r="N94" s="2"/>
      <c r="O94" s="2"/>
      <c r="P94" s="2"/>
      <c r="Q94" s="2"/>
      <c r="R94" s="2"/>
    </row>
    <row r="95" spans="1:18" s="1" customFormat="1" ht="27" customHeight="1">
      <c r="A95" s="2"/>
      <c r="B95" s="75">
        <v>15</v>
      </c>
      <c r="C95" s="181" t="s">
        <v>164</v>
      </c>
      <c r="D95" s="182"/>
      <c r="E95" s="182"/>
      <c r="F95" s="182"/>
      <c r="G95" s="182"/>
      <c r="H95" s="183"/>
      <c r="I95" s="2"/>
      <c r="J95" s="2"/>
      <c r="K95" s="2"/>
      <c r="L95" s="2"/>
      <c r="M95" s="2"/>
      <c r="N95" s="2"/>
      <c r="O95" s="2"/>
      <c r="P95" s="2"/>
      <c r="Q95" s="2"/>
      <c r="R95" s="2"/>
    </row>
    <row r="96" spans="1:18" s="1" customFormat="1" ht="36.75" customHeight="1">
      <c r="A96" s="2"/>
      <c r="B96" s="184">
        <v>16</v>
      </c>
      <c r="C96" s="187" t="s">
        <v>165</v>
      </c>
      <c r="D96" s="188"/>
      <c r="E96" s="188"/>
      <c r="F96" s="188"/>
      <c r="G96" s="188"/>
      <c r="H96" s="189"/>
      <c r="I96" s="2"/>
      <c r="J96" s="2"/>
      <c r="K96" s="2"/>
      <c r="L96" s="2"/>
      <c r="M96" s="2"/>
      <c r="N96" s="2"/>
      <c r="O96" s="2"/>
      <c r="P96" s="2"/>
      <c r="Q96" s="2"/>
      <c r="R96" s="2"/>
    </row>
    <row r="97" spans="1:18" s="1" customFormat="1" ht="12" customHeight="1">
      <c r="A97" s="2"/>
      <c r="B97" s="185"/>
      <c r="C97" s="76" t="s">
        <v>166</v>
      </c>
      <c r="D97" s="77"/>
      <c r="E97" s="77"/>
      <c r="F97" s="77"/>
      <c r="G97" s="77"/>
      <c r="H97" s="78"/>
      <c r="I97" s="2"/>
      <c r="J97" s="2"/>
      <c r="K97" s="2"/>
      <c r="L97" s="2"/>
      <c r="M97" s="2"/>
      <c r="N97" s="2"/>
      <c r="O97" s="2"/>
      <c r="P97" s="2"/>
      <c r="Q97" s="2"/>
      <c r="R97" s="2"/>
    </row>
    <row r="98" spans="1:18" s="1" customFormat="1">
      <c r="A98" s="2"/>
      <c r="B98" s="185"/>
      <c r="C98" s="190" t="s">
        <v>167</v>
      </c>
      <c r="D98" s="191"/>
      <c r="E98" s="191"/>
      <c r="F98" s="191"/>
      <c r="G98" s="191"/>
      <c r="H98" s="192"/>
      <c r="I98" s="2"/>
      <c r="J98" s="2"/>
      <c r="K98" s="2"/>
      <c r="L98" s="2"/>
      <c r="M98" s="2"/>
      <c r="N98" s="2"/>
      <c r="O98" s="2"/>
      <c r="P98" s="2"/>
      <c r="Q98" s="2"/>
      <c r="R98" s="2"/>
    </row>
    <row r="99" spans="1:18" s="1" customFormat="1">
      <c r="A99" s="2"/>
      <c r="B99" s="185"/>
      <c r="C99" s="190" t="s">
        <v>168</v>
      </c>
      <c r="D99" s="191"/>
      <c r="E99" s="191"/>
      <c r="F99" s="191"/>
      <c r="G99" s="191"/>
      <c r="H99" s="192"/>
      <c r="I99" s="2"/>
      <c r="J99" s="2"/>
      <c r="K99" s="2"/>
      <c r="L99" s="2"/>
      <c r="M99" s="2"/>
      <c r="N99" s="2"/>
      <c r="O99" s="2"/>
      <c r="P99" s="2"/>
      <c r="Q99" s="2"/>
      <c r="R99" s="2"/>
    </row>
    <row r="100" spans="1:18" s="1" customFormat="1">
      <c r="B100" s="185"/>
      <c r="C100" s="190" t="s">
        <v>169</v>
      </c>
      <c r="D100" s="191"/>
      <c r="E100" s="191"/>
      <c r="F100" s="191"/>
      <c r="G100" s="191"/>
      <c r="H100" s="192"/>
    </row>
    <row r="101" spans="1:18" s="1" customFormat="1">
      <c r="B101" s="186"/>
      <c r="C101" s="193" t="s">
        <v>170</v>
      </c>
      <c r="D101" s="194"/>
      <c r="E101" s="194"/>
      <c r="F101" s="194"/>
      <c r="G101" s="194"/>
      <c r="H101" s="195"/>
    </row>
  </sheetData>
  <sheetProtection formatCells="0" formatColumns="0" formatRows="0" insertColumns="0" insertRows="0" insertHyperlinks="0" deleteColumns="0" deleteRows="0" sort="0" autoFilter="0" pivotTables="0"/>
  <mergeCells count="115">
    <mergeCell ref="C95:H95"/>
    <mergeCell ref="B96:B101"/>
    <mergeCell ref="C96:H96"/>
    <mergeCell ref="C98:H98"/>
    <mergeCell ref="C99:H99"/>
    <mergeCell ref="C100:H100"/>
    <mergeCell ref="C101:H101"/>
    <mergeCell ref="E14:F14"/>
    <mergeCell ref="E37:F37"/>
    <mergeCell ref="E39:F39"/>
    <mergeCell ref="E40:F40"/>
    <mergeCell ref="E42:F42"/>
    <mergeCell ref="E48:F48"/>
    <mergeCell ref="C81:H81"/>
    <mergeCell ref="C94:H94"/>
    <mergeCell ref="E55:F55"/>
    <mergeCell ref="E56:F56"/>
    <mergeCell ref="E57:F57"/>
    <mergeCell ref="E58:F58"/>
    <mergeCell ref="C93:H93"/>
    <mergeCell ref="C84:H84"/>
    <mergeCell ref="E38:F38"/>
    <mergeCell ref="E46:F46"/>
    <mergeCell ref="E47:F47"/>
    <mergeCell ref="A76:A78"/>
    <mergeCell ref="A42:A44"/>
    <mergeCell ref="A49:A53"/>
    <mergeCell ref="A59:A63"/>
    <mergeCell ref="A30:A32"/>
    <mergeCell ref="A33:A35"/>
    <mergeCell ref="A36:A39"/>
    <mergeCell ref="E25:F25"/>
    <mergeCell ref="E26:F26"/>
    <mergeCell ref="E34:F34"/>
    <mergeCell ref="E35:F35"/>
    <mergeCell ref="E36:F36"/>
    <mergeCell ref="E27:F27"/>
    <mergeCell ref="E30:F30"/>
    <mergeCell ref="E31:F31"/>
    <mergeCell ref="E32:F32"/>
    <mergeCell ref="E33:F33"/>
    <mergeCell ref="A54:A58"/>
    <mergeCell ref="A64:A66"/>
    <mergeCell ref="E53:F53"/>
    <mergeCell ref="E41:F41"/>
    <mergeCell ref="E43:F43"/>
    <mergeCell ref="E44:F44"/>
    <mergeCell ref="E45:F45"/>
    <mergeCell ref="A18:A20"/>
    <mergeCell ref="A21:A23"/>
    <mergeCell ref="F7:G7"/>
    <mergeCell ref="A6:A7"/>
    <mergeCell ref="B6:B7"/>
    <mergeCell ref="A10:A12"/>
    <mergeCell ref="E10:F10"/>
    <mergeCell ref="E11:F11"/>
    <mergeCell ref="E12:F12"/>
    <mergeCell ref="E18:F18"/>
    <mergeCell ref="E23:F23"/>
    <mergeCell ref="C6:C7"/>
    <mergeCell ref="D6:D7"/>
    <mergeCell ref="E6:E7"/>
    <mergeCell ref="E21:F21"/>
    <mergeCell ref="E19:F19"/>
    <mergeCell ref="E20:F20"/>
    <mergeCell ref="E22:F22"/>
    <mergeCell ref="F6:H6"/>
    <mergeCell ref="C91:H91"/>
    <mergeCell ref="C86:H86"/>
    <mergeCell ref="C89:H89"/>
    <mergeCell ref="C92:H92"/>
    <mergeCell ref="C90:H90"/>
    <mergeCell ref="C82:H82"/>
    <mergeCell ref="C83:H83"/>
    <mergeCell ref="C85:H85"/>
    <mergeCell ref="C88:H88"/>
    <mergeCell ref="E68:F68"/>
    <mergeCell ref="E69:F69"/>
    <mergeCell ref="E49:F49"/>
    <mergeCell ref="E54:F54"/>
    <mergeCell ref="E50:F50"/>
    <mergeCell ref="E51:F51"/>
    <mergeCell ref="E52:F52"/>
    <mergeCell ref="E74:F74"/>
    <mergeCell ref="C87:H87"/>
    <mergeCell ref="B80:D80"/>
    <mergeCell ref="E77:F77"/>
    <mergeCell ref="E78:F78"/>
    <mergeCell ref="E72:F72"/>
    <mergeCell ref="E73:F73"/>
    <mergeCell ref="E59:F59"/>
    <mergeCell ref="I6:J6"/>
    <mergeCell ref="A8:J9"/>
    <mergeCell ref="A15:J15"/>
    <mergeCell ref="A16:J17"/>
    <mergeCell ref="A79:J79"/>
    <mergeCell ref="A2:J2"/>
    <mergeCell ref="A4:E4"/>
    <mergeCell ref="A13:J13"/>
    <mergeCell ref="E70:F70"/>
    <mergeCell ref="E71:F71"/>
    <mergeCell ref="E28:F28"/>
    <mergeCell ref="E29:F29"/>
    <mergeCell ref="A24:A29"/>
    <mergeCell ref="A67:A71"/>
    <mergeCell ref="E75:F75"/>
    <mergeCell ref="E76:F76"/>
    <mergeCell ref="E65:F65"/>
    <mergeCell ref="E66:F66"/>
    <mergeCell ref="E67:F67"/>
    <mergeCell ref="E64:F64"/>
    <mergeCell ref="E60:F60"/>
    <mergeCell ref="E61:F61"/>
    <mergeCell ref="E62:F62"/>
    <mergeCell ref="E63:F63"/>
  </mergeCells>
  <pageMargins left="0.19685039370078741" right="0.19685039370078741" top="0.15748031496062992" bottom="0.27559055118110237" header="0.31496062992125984" footer="0.31496062992125984"/>
  <pageSetup paperSize="9" scale="46" fitToHeight="0" orientation="portrait" r:id="rId1"/>
  <headerFooter>
    <oddFooter>&amp;C&amp;P из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справочник УКВ БИС для КТВ</vt:lpstr>
      <vt:lpstr>'справочник УКВ БИС для КТВ'!Область_печати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Данилова Татьяна Владимировна</cp:lastModifiedBy>
  <cp:lastPrinted>2016-09-15T05:17:24Z</cp:lastPrinted>
  <dcterms:created xsi:type="dcterms:W3CDTF">2015-10-20T08:32:48Z</dcterms:created>
  <dcterms:modified xsi:type="dcterms:W3CDTF">2017-03-27T06:16:57Z</dcterms:modified>
</cp:coreProperties>
</file>